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2120" windowHeight="7680" activeTab="0"/>
  </bookViews>
  <sheets>
    <sheet name="Ventas mensual" sheetId="1" r:id="rId1"/>
  </sheets>
  <definedNames>
    <definedName name="_xlnm.Print_Area" localSheetId="0">'Ventas mensual'!$A$1:$Q$73</definedName>
  </definedNames>
  <calcPr fullCalcOnLoad="1"/>
</workbook>
</file>

<file path=xl/sharedStrings.xml><?xml version="1.0" encoding="utf-8"?>
<sst xmlns="http://schemas.openxmlformats.org/spreadsheetml/2006/main" count="77" uniqueCount="34">
  <si>
    <t>Especie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</si>
  <si>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</si>
  <si>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</si>
  <si>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</si>
  <si>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</si>
  <si>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</si>
  <si>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</si>
  <si>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</si>
  <si>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</si>
  <si>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</si>
  <si>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</si>
  <si>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</si>
  <si>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</si>
  <si>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</si>
  <si>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Boquichico</t>
  </si>
  <si>
    <t>Camarón Gigante de Malasia</t>
  </si>
  <si>
    <t>Carpa</t>
  </si>
  <si>
    <t>Concha de Abanico</t>
  </si>
  <si>
    <t>Gamitana</t>
  </si>
  <si>
    <t>Langostino</t>
  </si>
  <si>
    <t>Paco</t>
  </si>
  <si>
    <t>Pacotana / Gamipaco</t>
  </si>
  <si>
    <t>Tilapia</t>
  </si>
  <si>
    <t>Trucha</t>
  </si>
  <si>
    <t>Otros</t>
  </si>
  <si>
    <t>Fuente:  Direcciones Regionales de Producción (DIREPRO)  y Empresas Acuícolas</t>
  </si>
  <si>
    <t>(TM)</t>
  </si>
  <si>
    <t>PERÚ: VENTA INTERNA DE RECURSOS HIDROBIOLÓGICOS PROCEDENTES DE LA ACTIVIDAD DE ACUICULTURA SEGÚN ESPECIE, 2010</t>
  </si>
  <si>
    <t>Carachama</t>
  </si>
  <si>
    <t>Paiche</t>
  </si>
  <si>
    <t>Continental</t>
  </si>
  <si>
    <t>Sabalo</t>
  </si>
  <si>
    <t>Marítimo</t>
  </si>
  <si>
    <t>-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</si>
</sst>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#,##0.0"/>
    <numFmt numFmtId="193" formatCode="#,##0.000"/>
    <numFmt numFmtId="194" formatCode="0.0"/>
    <numFmt numFmtId="195" formatCode="_([$€-2]\ * #,##0.00_);_([$€-2]\ * \(#,##0.00\);_([$€-2]\ * &quot;-&quot;??_)"/>
    <numFmt numFmtId="196" formatCode="#,##0;[Red]#,##0"/>
    <numFmt numFmtId="197" formatCode="0.000"/>
    <numFmt numFmtId="198" formatCode="0.0000"/>
    <numFmt numFmtId="199" formatCode="0.0%"/>
    <numFmt numFmtId="200" formatCode="0.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3" fontId="7" fillId="0" borderId="0" xfId="0" applyNumberFormat="1" applyFont="1" applyFill="1" applyAlignment="1">
      <alignment/>
    </xf>
    <xf numFmtId="4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198" fontId="8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33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33" borderId="0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/>
    </xf>
    <xf numFmtId="4" fontId="10" fillId="0" borderId="14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vertical="center"/>
    </xf>
    <xf numFmtId="4" fontId="10" fillId="0" borderId="0" xfId="0" applyNumberFormat="1" applyFont="1" applyBorder="1" applyAlignment="1" quotePrefix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Border="1" applyAlignment="1" quotePrefix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198" fontId="13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4" fillId="33" borderId="14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5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8" fontId="1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ill="1" applyBorder="1" applyAlignment="1">
      <alignment/>
    </xf>
    <xf numFmtId="0" fontId="51" fillId="35" borderId="0" xfId="0" applyFont="1" applyFill="1" applyBorder="1" applyAlignment="1">
      <alignment/>
    </xf>
    <xf numFmtId="4" fontId="10" fillId="3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4" fillId="33" borderId="14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VENTA INTERNA DE RECURSOS HIDROBIOLÓGICOS PROCEDENTES DE LA ACTIVIDAD DE ACUICULTURA SEGÚN ESPECIE, 2010
</a:t>
            </a:r>
          </a:p>
        </c:rich>
      </c:tx>
      <c:layout>
        <c:manualLayout>
          <c:xMode val="factor"/>
          <c:yMode val="factor"/>
          <c:x val="0.016"/>
          <c:y val="0.03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5"/>
          <c:y val="0.42025"/>
          <c:w val="0.38425"/>
          <c:h val="0.33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mensual'!$L$32:$L$37</c:f>
              <c:strCache/>
            </c:strRef>
          </c:cat>
          <c:val>
            <c:numRef>
              <c:f>'Ventas mensual'!$N$32:$N$37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104775</xdr:rowOff>
    </xdr:from>
    <xdr:to>
      <xdr:col>15</xdr:col>
      <xdr:colOff>762000</xdr:colOff>
      <xdr:row>68</xdr:row>
      <xdr:rowOff>104775</xdr:rowOff>
    </xdr:to>
    <xdr:graphicFrame>
      <xdr:nvGraphicFramePr>
        <xdr:cNvPr id="1" name="Chart 3"/>
        <xdr:cNvGraphicFramePr/>
      </xdr:nvGraphicFramePr>
      <xdr:xfrm>
        <a:off x="66675" y="9201150"/>
        <a:ext cx="1317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tabSelected="1" view="pageBreakPreview" zoomScale="75" zoomScaleNormal="75" zoomScaleSheetLayoutView="75" zoomScalePageLayoutView="0" workbookViewId="0" topLeftCell="A7">
      <selection activeCell="F11" sqref="F11"/>
    </sheetView>
  </sheetViews>
  <sheetFormatPr defaultColWidth="11.421875" defaultRowHeight="12.75"/>
  <cols>
    <col min="1" max="1" width="0.9921875" style="0" customWidth="1"/>
    <col min="2" max="2" width="2.140625" style="0" customWidth="1"/>
    <col min="3" max="3" width="39.57421875" style="0" customWidth="1"/>
    <col min="4" max="4" width="15.57421875" style="0" bestFit="1" customWidth="1"/>
    <col min="5" max="16" width="11.7109375" style="0" customWidth="1"/>
    <col min="17" max="17" width="0.9921875" style="0" customWidth="1"/>
    <col min="19" max="19" width="20.00390625" style="45" customWidth="1"/>
    <col min="20" max="20" width="12.8515625" style="45" bestFit="1" customWidth="1"/>
    <col min="21" max="21" width="12.140625" style="45" bestFit="1" customWidth="1"/>
    <col min="22" max="22" width="11.57421875" style="45" bestFit="1" customWidth="1"/>
    <col min="23" max="23" width="12.140625" style="45" bestFit="1" customWidth="1"/>
    <col min="24" max="25" width="11.7109375" style="45" bestFit="1" customWidth="1"/>
    <col min="26" max="26" width="12.140625" style="45" bestFit="1" customWidth="1"/>
    <col min="27" max="27" width="12.8515625" style="45" bestFit="1" customWidth="1"/>
    <col min="28" max="29" width="12.57421875" style="45" bestFit="1" customWidth="1"/>
    <col min="30" max="30" width="12.8515625" style="45" bestFit="1" customWidth="1"/>
    <col min="31" max="31" width="13.7109375" style="45" bestFit="1" customWidth="1"/>
    <col min="32" max="33" width="11.421875" style="45" customWidth="1"/>
  </cols>
  <sheetData>
    <row r="2" spans="2:17" ht="16.5">
      <c r="B2" s="60" t="s">
        <v>27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ht="16.5">
      <c r="B3" s="60" t="s">
        <v>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2:1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39" customHeight="1">
      <c r="B5" s="61" t="s">
        <v>0</v>
      </c>
      <c r="C5" s="62"/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61" t="s">
        <v>13</v>
      </c>
      <c r="Q5" s="63"/>
    </row>
    <row r="6" spans="2:17" ht="15.7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2:17" ht="15.75">
      <c r="B7" s="58" t="s">
        <v>1</v>
      </c>
      <c r="C7" s="59"/>
      <c r="D7" s="15">
        <f>SUM(E7:P7)</f>
        <v>15355.119999999999</v>
      </c>
      <c r="E7" s="15">
        <f>+E9+E23</f>
        <v>867.91</v>
      </c>
      <c r="F7" s="15">
        <f aca="true" t="shared" si="0" ref="F7:P7">+F9+F23</f>
        <v>1556.4900000000002</v>
      </c>
      <c r="G7" s="15">
        <f t="shared" si="0"/>
        <v>1497.26</v>
      </c>
      <c r="H7" s="15">
        <f t="shared" si="0"/>
        <v>1059.9499999999998</v>
      </c>
      <c r="I7" s="15">
        <f t="shared" si="0"/>
        <v>1108.0400000000002</v>
      </c>
      <c r="J7" s="15">
        <f t="shared" si="0"/>
        <v>1034.55</v>
      </c>
      <c r="K7" s="15">
        <f t="shared" si="0"/>
        <v>924.3199999999999</v>
      </c>
      <c r="L7" s="15">
        <f t="shared" si="0"/>
        <v>1235.1999999999998</v>
      </c>
      <c r="M7" s="15">
        <f t="shared" si="0"/>
        <v>1301.92</v>
      </c>
      <c r="N7" s="15">
        <f t="shared" si="0"/>
        <v>1319.2999999999997</v>
      </c>
      <c r="O7" s="15">
        <f t="shared" si="0"/>
        <v>1514.83</v>
      </c>
      <c r="P7" s="15">
        <f t="shared" si="0"/>
        <v>1935.3500000000001</v>
      </c>
      <c r="Q7" s="16"/>
    </row>
    <row r="8" spans="2:17" ht="11.25" customHeight="1"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2:30" ht="30" customHeight="1">
      <c r="B9" s="37"/>
      <c r="C9" s="38" t="s">
        <v>30</v>
      </c>
      <c r="D9" s="15">
        <f>SUM(E9:P9)</f>
        <v>14737.630000000001</v>
      </c>
      <c r="E9" s="15">
        <f>SUM(E10:E21)</f>
        <v>853.62</v>
      </c>
      <c r="F9" s="15">
        <f aca="true" t="shared" si="1" ref="F9:P9">SUM(F10:F21)</f>
        <v>1516.1100000000001</v>
      </c>
      <c r="G9" s="15">
        <f t="shared" si="1"/>
        <v>1325.62</v>
      </c>
      <c r="H9" s="15">
        <f t="shared" si="1"/>
        <v>1040.86</v>
      </c>
      <c r="I9" s="15">
        <f t="shared" si="1"/>
        <v>1062.8000000000002</v>
      </c>
      <c r="J9" s="15">
        <f t="shared" si="1"/>
        <v>990.61</v>
      </c>
      <c r="K9" s="15">
        <f t="shared" si="1"/>
        <v>915.3499999999999</v>
      </c>
      <c r="L9" s="15">
        <f t="shared" si="1"/>
        <v>1234.34</v>
      </c>
      <c r="M9" s="15">
        <f t="shared" si="1"/>
        <v>1267.3700000000001</v>
      </c>
      <c r="N9" s="15">
        <f t="shared" si="1"/>
        <v>1316.5599999999997</v>
      </c>
      <c r="O9" s="15">
        <f t="shared" si="1"/>
        <v>1497.02</v>
      </c>
      <c r="P9" s="15">
        <f t="shared" si="1"/>
        <v>1717.3700000000001</v>
      </c>
      <c r="Q9" s="1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spans="2:17" ht="30" customHeight="1">
      <c r="B10" s="17"/>
      <c r="C10" s="22" t="s">
        <v>14</v>
      </c>
      <c r="D10" s="19">
        <f aca="true" t="shared" si="2" ref="D10:D21">SUM(E10:P10)</f>
        <v>36.4</v>
      </c>
      <c r="E10" s="19">
        <v>2.26</v>
      </c>
      <c r="F10" s="19">
        <v>1.63</v>
      </c>
      <c r="G10" s="19">
        <v>6.89</v>
      </c>
      <c r="H10" s="19">
        <v>8.58</v>
      </c>
      <c r="I10" s="19">
        <v>2.07</v>
      </c>
      <c r="J10" s="19">
        <v>2.02</v>
      </c>
      <c r="K10" s="19">
        <v>1.26</v>
      </c>
      <c r="L10" s="19">
        <v>3.1</v>
      </c>
      <c r="M10" s="19">
        <v>1</v>
      </c>
      <c r="N10" s="19">
        <v>2.7</v>
      </c>
      <c r="O10" s="19">
        <v>3.45</v>
      </c>
      <c r="P10" s="19">
        <v>1.44</v>
      </c>
      <c r="Q10" s="20"/>
    </row>
    <row r="11" spans="2:17" ht="30" customHeight="1">
      <c r="B11" s="17"/>
      <c r="C11" s="22" t="s">
        <v>15</v>
      </c>
      <c r="D11" s="19">
        <f t="shared" si="2"/>
        <v>14.929999999999998</v>
      </c>
      <c r="E11" s="19">
        <v>1.82</v>
      </c>
      <c r="F11" s="19">
        <v>0.33</v>
      </c>
      <c r="G11" s="19">
        <v>1.44</v>
      </c>
      <c r="H11" s="21">
        <v>1.63</v>
      </c>
      <c r="I11" s="19">
        <v>1.48</v>
      </c>
      <c r="J11" s="21">
        <v>0.41</v>
      </c>
      <c r="K11" s="21">
        <v>0.39</v>
      </c>
      <c r="L11" s="19">
        <v>2.13</v>
      </c>
      <c r="M11" s="21">
        <v>1.38</v>
      </c>
      <c r="N11" s="19">
        <v>1.36</v>
      </c>
      <c r="O11" s="19">
        <v>1.3</v>
      </c>
      <c r="P11" s="19">
        <v>1.26</v>
      </c>
      <c r="Q11" s="20"/>
    </row>
    <row r="12" spans="2:17" ht="30" customHeight="1">
      <c r="B12" s="17"/>
      <c r="C12" s="22" t="s">
        <v>28</v>
      </c>
      <c r="D12" s="19">
        <f t="shared" si="2"/>
        <v>21.67</v>
      </c>
      <c r="E12" s="19">
        <v>1.23</v>
      </c>
      <c r="F12" s="19">
        <v>1.26</v>
      </c>
      <c r="G12" s="19">
        <v>1.11</v>
      </c>
      <c r="H12" s="21">
        <v>2.26</v>
      </c>
      <c r="I12" s="19">
        <v>1.83</v>
      </c>
      <c r="J12" s="21">
        <v>1.69</v>
      </c>
      <c r="K12" s="21">
        <v>1.68</v>
      </c>
      <c r="L12" s="19">
        <v>1.98</v>
      </c>
      <c r="M12" s="21">
        <v>1.62</v>
      </c>
      <c r="N12" s="19">
        <v>3.1</v>
      </c>
      <c r="O12" s="19">
        <v>2.23</v>
      </c>
      <c r="P12" s="19">
        <v>1.68</v>
      </c>
      <c r="Q12" s="20"/>
    </row>
    <row r="13" spans="2:17" ht="30" customHeight="1">
      <c r="B13" s="17"/>
      <c r="C13" s="22" t="s">
        <v>16</v>
      </c>
      <c r="D13" s="19">
        <f t="shared" si="2"/>
        <v>19.409999999999997</v>
      </c>
      <c r="E13" s="21">
        <v>2.53</v>
      </c>
      <c r="F13" s="19">
        <v>2.81</v>
      </c>
      <c r="G13" s="21">
        <v>2.08</v>
      </c>
      <c r="H13" s="19">
        <v>2.43</v>
      </c>
      <c r="I13" s="21">
        <v>1.44</v>
      </c>
      <c r="J13" s="21">
        <v>1.58</v>
      </c>
      <c r="K13" s="21">
        <v>1.19</v>
      </c>
      <c r="L13" s="19">
        <v>1.38</v>
      </c>
      <c r="M13" s="21">
        <v>1.08</v>
      </c>
      <c r="N13" s="21">
        <v>0.92</v>
      </c>
      <c r="O13" s="19">
        <v>0.83</v>
      </c>
      <c r="P13" s="19">
        <v>1.14</v>
      </c>
      <c r="Q13" s="20"/>
    </row>
    <row r="14" spans="2:17" ht="30" customHeight="1">
      <c r="B14" s="17"/>
      <c r="C14" s="22" t="s">
        <v>18</v>
      </c>
      <c r="D14" s="19">
        <f t="shared" si="2"/>
        <v>680.05</v>
      </c>
      <c r="E14" s="19">
        <v>52.24</v>
      </c>
      <c r="F14" s="19">
        <v>87.25</v>
      </c>
      <c r="G14" s="19">
        <v>104.88</v>
      </c>
      <c r="H14" s="19">
        <v>68.03</v>
      </c>
      <c r="I14" s="19">
        <v>62.39</v>
      </c>
      <c r="J14" s="19">
        <v>46.5</v>
      </c>
      <c r="K14" s="19">
        <v>34.54</v>
      </c>
      <c r="L14" s="19">
        <v>12.13</v>
      </c>
      <c r="M14" s="19">
        <v>54.79</v>
      </c>
      <c r="N14" s="19">
        <v>47.43</v>
      </c>
      <c r="O14" s="19">
        <v>50.05</v>
      </c>
      <c r="P14" s="19">
        <v>59.82</v>
      </c>
      <c r="Q14" s="20"/>
    </row>
    <row r="15" spans="2:19" ht="30" customHeight="1">
      <c r="B15" s="17"/>
      <c r="C15" s="22" t="s">
        <v>20</v>
      </c>
      <c r="D15" s="19">
        <f t="shared" si="2"/>
        <v>101.39</v>
      </c>
      <c r="E15" s="19">
        <v>7.92</v>
      </c>
      <c r="F15" s="19">
        <v>9.92</v>
      </c>
      <c r="G15" s="19">
        <v>7.69</v>
      </c>
      <c r="H15" s="19">
        <v>7.95</v>
      </c>
      <c r="I15" s="19">
        <v>7.32</v>
      </c>
      <c r="J15" s="19">
        <v>10.15</v>
      </c>
      <c r="K15" s="19">
        <v>12.75</v>
      </c>
      <c r="L15" s="19">
        <v>8.94</v>
      </c>
      <c r="M15" s="19">
        <v>4</v>
      </c>
      <c r="N15" s="19">
        <v>6.97</v>
      </c>
      <c r="O15" s="19">
        <v>2.95</v>
      </c>
      <c r="P15" s="19">
        <v>14.83</v>
      </c>
      <c r="Q15" s="20"/>
      <c r="S15" s="46"/>
    </row>
    <row r="16" spans="2:33" s="26" customFormat="1" ht="30" customHeight="1">
      <c r="B16" s="23"/>
      <c r="C16" s="22" t="s">
        <v>21</v>
      </c>
      <c r="D16" s="24">
        <f t="shared" si="2"/>
        <v>3.15</v>
      </c>
      <c r="E16" s="27" t="s">
        <v>33</v>
      </c>
      <c r="F16" s="27">
        <v>0.4</v>
      </c>
      <c r="G16" s="27">
        <v>0.58</v>
      </c>
      <c r="H16" s="28" t="s">
        <v>33</v>
      </c>
      <c r="I16" s="27" t="s">
        <v>33</v>
      </c>
      <c r="J16" s="27">
        <v>0.08</v>
      </c>
      <c r="K16" s="27" t="s">
        <v>33</v>
      </c>
      <c r="L16" s="27">
        <v>1.33</v>
      </c>
      <c r="M16" s="27" t="s">
        <v>33</v>
      </c>
      <c r="N16" s="24">
        <v>0.46</v>
      </c>
      <c r="O16" s="24">
        <v>0.3</v>
      </c>
      <c r="P16" s="24" t="s">
        <v>33</v>
      </c>
      <c r="Q16" s="25"/>
      <c r="S16" s="45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2:17" ht="30" customHeight="1">
      <c r="B17" s="17"/>
      <c r="C17" s="22" t="s">
        <v>29</v>
      </c>
      <c r="D17" s="19">
        <f t="shared" si="2"/>
        <v>48.160000000000004</v>
      </c>
      <c r="E17" s="29" t="s">
        <v>33</v>
      </c>
      <c r="F17" s="30" t="s">
        <v>33</v>
      </c>
      <c r="G17" s="30">
        <v>0.04</v>
      </c>
      <c r="H17" s="30" t="s">
        <v>33</v>
      </c>
      <c r="I17" s="30">
        <v>0.37</v>
      </c>
      <c r="J17" s="30">
        <v>0.09</v>
      </c>
      <c r="K17" s="29" t="s">
        <v>33</v>
      </c>
      <c r="L17" s="30">
        <v>0.05</v>
      </c>
      <c r="M17" s="30">
        <v>11.78</v>
      </c>
      <c r="N17" s="19">
        <v>9.66</v>
      </c>
      <c r="O17" s="19">
        <v>26.17</v>
      </c>
      <c r="P17" s="21" t="s">
        <v>33</v>
      </c>
      <c r="Q17" s="20"/>
    </row>
    <row r="18" spans="2:19" ht="30" customHeight="1">
      <c r="B18" s="17"/>
      <c r="C18" s="22" t="s">
        <v>22</v>
      </c>
      <c r="D18" s="19">
        <f t="shared" si="2"/>
        <v>1416.9</v>
      </c>
      <c r="E18" s="29">
        <v>112.5</v>
      </c>
      <c r="F18" s="30">
        <v>139.12</v>
      </c>
      <c r="G18" s="30">
        <v>190.03</v>
      </c>
      <c r="H18" s="30">
        <v>129.58</v>
      </c>
      <c r="I18" s="30">
        <v>106.14</v>
      </c>
      <c r="J18" s="30">
        <v>106.33</v>
      </c>
      <c r="K18" s="30">
        <v>88.51</v>
      </c>
      <c r="L18" s="30">
        <v>101.05</v>
      </c>
      <c r="M18" s="30">
        <v>125</v>
      </c>
      <c r="N18" s="19">
        <v>100.68</v>
      </c>
      <c r="O18" s="19">
        <v>96.4</v>
      </c>
      <c r="P18" s="19">
        <v>121.56</v>
      </c>
      <c r="Q18" s="20"/>
      <c r="S18" s="46"/>
    </row>
    <row r="19" spans="2:33" s="26" customFormat="1" ht="30" customHeight="1">
      <c r="B19" s="23"/>
      <c r="C19" s="22" t="s">
        <v>23</v>
      </c>
      <c r="D19" s="24">
        <f>SUM(E19:P19)</f>
        <v>12264.18</v>
      </c>
      <c r="E19" s="27">
        <v>658.37</v>
      </c>
      <c r="F19" s="27">
        <v>1258.94</v>
      </c>
      <c r="G19" s="27">
        <v>975.03</v>
      </c>
      <c r="H19" s="27">
        <v>814.77</v>
      </c>
      <c r="I19" s="27">
        <v>870.36</v>
      </c>
      <c r="J19" s="27">
        <v>817.83</v>
      </c>
      <c r="K19" s="27">
        <v>767.78</v>
      </c>
      <c r="L19" s="27">
        <v>1100.63</v>
      </c>
      <c r="M19" s="27">
        <v>1064.88</v>
      </c>
      <c r="N19" s="24">
        <v>1132.57</v>
      </c>
      <c r="O19" s="24">
        <v>1310.09</v>
      </c>
      <c r="P19" s="24">
        <v>1492.93</v>
      </c>
      <c r="Q19" s="25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47"/>
      <c r="AG19" s="46"/>
    </row>
    <row r="20" spans="2:33" s="26" customFormat="1" ht="30" customHeight="1">
      <c r="B20" s="23"/>
      <c r="C20" s="22" t="s">
        <v>31</v>
      </c>
      <c r="D20" s="24">
        <f t="shared" si="2"/>
        <v>113.78</v>
      </c>
      <c r="E20" s="27">
        <v>14</v>
      </c>
      <c r="F20" s="27">
        <v>13.19</v>
      </c>
      <c r="G20" s="27">
        <v>35.12</v>
      </c>
      <c r="H20" s="27">
        <v>4.33</v>
      </c>
      <c r="I20" s="27">
        <v>4.46</v>
      </c>
      <c r="J20" s="27">
        <v>2.3</v>
      </c>
      <c r="K20" s="27">
        <v>6.4</v>
      </c>
      <c r="L20" s="27" t="s">
        <v>33</v>
      </c>
      <c r="M20" s="27">
        <v>1</v>
      </c>
      <c r="N20" s="24">
        <v>9.1</v>
      </c>
      <c r="O20" s="24">
        <v>2.4</v>
      </c>
      <c r="P20" s="24">
        <v>21.48</v>
      </c>
      <c r="Q20" s="25"/>
      <c r="S20" s="45"/>
      <c r="T20" s="45"/>
      <c r="U20" s="45"/>
      <c r="V20" s="55"/>
      <c r="W20" s="45"/>
      <c r="X20" s="45"/>
      <c r="Y20" s="45"/>
      <c r="Z20" s="45"/>
      <c r="AA20" s="45"/>
      <c r="AB20" s="45"/>
      <c r="AC20" s="45"/>
      <c r="AD20" s="45"/>
      <c r="AE20" s="47"/>
      <c r="AF20" s="46"/>
      <c r="AG20" s="46"/>
    </row>
    <row r="21" spans="2:17" ht="30" customHeight="1">
      <c r="B21" s="17"/>
      <c r="C21" s="18" t="s">
        <v>24</v>
      </c>
      <c r="D21" s="19">
        <f t="shared" si="2"/>
        <v>17.61</v>
      </c>
      <c r="E21" s="30">
        <v>0.75</v>
      </c>
      <c r="F21" s="30">
        <v>1.26</v>
      </c>
      <c r="G21" s="30">
        <v>0.73</v>
      </c>
      <c r="H21" s="30">
        <v>1.3</v>
      </c>
      <c r="I21" s="30">
        <v>4.94</v>
      </c>
      <c r="J21" s="30">
        <v>1.63</v>
      </c>
      <c r="K21" s="30">
        <v>0.85</v>
      </c>
      <c r="L21" s="30">
        <v>1.62</v>
      </c>
      <c r="M21" s="29">
        <v>0.84</v>
      </c>
      <c r="N21" s="21">
        <v>1.61</v>
      </c>
      <c r="O21" s="21">
        <v>0.85</v>
      </c>
      <c r="P21" s="21">
        <v>1.23</v>
      </c>
      <c r="Q21" s="20"/>
    </row>
    <row r="22" spans="2:17" ht="17.25" customHeight="1">
      <c r="B22" s="17"/>
      <c r="C22" s="18"/>
      <c r="D22" s="19"/>
      <c r="E22" s="30"/>
      <c r="F22" s="30"/>
      <c r="G22" s="30"/>
      <c r="H22" s="30"/>
      <c r="I22" s="30"/>
      <c r="J22" s="30"/>
      <c r="K22" s="30"/>
      <c r="L22" s="30"/>
      <c r="M22" s="29"/>
      <c r="N22" s="21"/>
      <c r="O22" s="21"/>
      <c r="P22" s="21"/>
      <c r="Q22" s="20"/>
    </row>
    <row r="23" spans="2:31" ht="30" customHeight="1">
      <c r="B23" s="37"/>
      <c r="C23" s="38" t="s">
        <v>32</v>
      </c>
      <c r="D23" s="15">
        <f>SUM(E23:P23)</f>
        <v>617.49</v>
      </c>
      <c r="E23" s="15">
        <f>SUM(E24:E26)</f>
        <v>14.29</v>
      </c>
      <c r="F23" s="15">
        <f aca="true" t="shared" si="3" ref="F23:P23">SUM(F24:F26)</f>
        <v>40.38</v>
      </c>
      <c r="G23" s="15">
        <f t="shared" si="3"/>
        <v>171.64000000000001</v>
      </c>
      <c r="H23" s="15">
        <f t="shared" si="3"/>
        <v>19.09</v>
      </c>
      <c r="I23" s="15">
        <f t="shared" si="3"/>
        <v>45.239999999999995</v>
      </c>
      <c r="J23" s="15">
        <f t="shared" si="3"/>
        <v>43.94</v>
      </c>
      <c r="K23" s="15">
        <f t="shared" si="3"/>
        <v>8.97</v>
      </c>
      <c r="L23" s="15">
        <f t="shared" si="3"/>
        <v>0.86</v>
      </c>
      <c r="M23" s="15">
        <f t="shared" si="3"/>
        <v>34.55</v>
      </c>
      <c r="N23" s="15">
        <f t="shared" si="3"/>
        <v>2.7399999999999998</v>
      </c>
      <c r="O23" s="15">
        <f t="shared" si="3"/>
        <v>17.81</v>
      </c>
      <c r="P23" s="15">
        <f t="shared" si="3"/>
        <v>217.98</v>
      </c>
      <c r="Q23" s="16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2:33" s="26" customFormat="1" ht="30" customHeight="1">
      <c r="B24" s="39"/>
      <c r="C24" s="22" t="s">
        <v>17</v>
      </c>
      <c r="D24" s="24">
        <f>SUM(E24:P24)</f>
        <v>208.07000000000005</v>
      </c>
      <c r="E24" s="24" t="s">
        <v>33</v>
      </c>
      <c r="F24" s="24" t="s">
        <v>33</v>
      </c>
      <c r="G24" s="24">
        <v>139.96</v>
      </c>
      <c r="H24" s="24">
        <v>0.02</v>
      </c>
      <c r="I24" s="24">
        <v>0.55</v>
      </c>
      <c r="J24" s="24">
        <v>0.01</v>
      </c>
      <c r="K24" s="24">
        <v>0.27</v>
      </c>
      <c r="L24" s="24">
        <v>0</v>
      </c>
      <c r="M24" s="24">
        <v>28.33</v>
      </c>
      <c r="N24" s="24">
        <v>0.11</v>
      </c>
      <c r="O24" s="24">
        <v>0</v>
      </c>
      <c r="P24" s="24">
        <v>38.82</v>
      </c>
      <c r="Q24" s="40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2:17" ht="30" customHeight="1">
      <c r="B25" s="42"/>
      <c r="C25" s="22" t="s">
        <v>19</v>
      </c>
      <c r="D25" s="18">
        <f>SUM(E25:P25)</f>
        <v>407.18999999999994</v>
      </c>
      <c r="E25" s="44">
        <v>14.29</v>
      </c>
      <c r="F25" s="44">
        <v>40.38</v>
      </c>
      <c r="G25" s="44">
        <v>31.28</v>
      </c>
      <c r="H25" s="44">
        <v>19.07</v>
      </c>
      <c r="I25" s="44">
        <v>44.69</v>
      </c>
      <c r="J25" s="44">
        <v>43.26</v>
      </c>
      <c r="K25" s="44">
        <v>8.47</v>
      </c>
      <c r="L25" s="44">
        <v>0.44</v>
      </c>
      <c r="M25" s="44">
        <v>6.17</v>
      </c>
      <c r="N25" s="18">
        <v>2.17</v>
      </c>
      <c r="O25" s="18">
        <v>17.81</v>
      </c>
      <c r="P25" s="18">
        <v>179.16</v>
      </c>
      <c r="Q25" s="41"/>
    </row>
    <row r="26" spans="2:17" ht="30" customHeight="1">
      <c r="B26" s="42"/>
      <c r="C26" s="18" t="s">
        <v>24</v>
      </c>
      <c r="D26" s="18">
        <f>SUM(E26:P26)</f>
        <v>2.23</v>
      </c>
      <c r="E26" s="30" t="s">
        <v>33</v>
      </c>
      <c r="F26" s="30" t="s">
        <v>33</v>
      </c>
      <c r="G26" s="44">
        <v>0.4</v>
      </c>
      <c r="H26" s="30" t="s">
        <v>33</v>
      </c>
      <c r="I26" s="30" t="s">
        <v>33</v>
      </c>
      <c r="J26" s="44">
        <v>0.67</v>
      </c>
      <c r="K26" s="44">
        <v>0.23</v>
      </c>
      <c r="L26" s="44">
        <v>0.42</v>
      </c>
      <c r="M26" s="44">
        <v>0.05</v>
      </c>
      <c r="N26" s="18">
        <v>0.46</v>
      </c>
      <c r="O26" s="18">
        <v>0</v>
      </c>
      <c r="P26" s="19" t="s">
        <v>33</v>
      </c>
      <c r="Q26" s="41"/>
    </row>
    <row r="27" spans="2:17" ht="15">
      <c r="B27" s="3"/>
      <c r="C27" s="43"/>
      <c r="D27" s="4"/>
      <c r="E27" s="31"/>
      <c r="F27" s="31"/>
      <c r="G27" s="31"/>
      <c r="H27" s="31"/>
      <c r="I27" s="31"/>
      <c r="J27" s="31"/>
      <c r="K27" s="31"/>
      <c r="L27" s="31"/>
      <c r="M27" s="31"/>
      <c r="N27" s="4"/>
      <c r="O27" s="4"/>
      <c r="P27" s="4"/>
      <c r="Q27" s="5"/>
    </row>
    <row r="28" spans="2:17" ht="6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2.75">
      <c r="B29" s="6" t="s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9:33" s="10" customFormat="1" ht="15">
      <c r="S30" s="49"/>
      <c r="T30" s="49"/>
      <c r="U30" s="49"/>
      <c r="V30" s="22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9:33" s="33" customFormat="1" ht="11.25" customHeight="1"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</row>
    <row r="32" spans="5:33" s="8" customFormat="1" ht="12.75">
      <c r="E32" s="9"/>
      <c r="F32" s="8" t="s">
        <v>23</v>
      </c>
      <c r="G32" s="8">
        <v>5722.53</v>
      </c>
      <c r="H32" s="9"/>
      <c r="I32" s="9" t="s">
        <v>23</v>
      </c>
      <c r="J32" s="9">
        <v>5722.53</v>
      </c>
      <c r="K32" s="9"/>
      <c r="L32" s="9" t="s">
        <v>23</v>
      </c>
      <c r="M32" s="34">
        <f>+D20</f>
        <v>113.78</v>
      </c>
      <c r="N32" s="35">
        <f aca="true" t="shared" si="4" ref="N32:N37">+M32/$M$38*100</f>
        <v>0.7409906272305264</v>
      </c>
      <c r="O32" s="9"/>
      <c r="P32" s="9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2"/>
      <c r="AG32" s="52"/>
    </row>
    <row r="33" spans="6:33" s="8" customFormat="1" ht="12.75">
      <c r="F33" s="8" t="s">
        <v>22</v>
      </c>
      <c r="G33" s="8">
        <v>1740.8897000000002</v>
      </c>
      <c r="I33" s="8" t="s">
        <v>22</v>
      </c>
      <c r="J33" s="8">
        <v>1740.8897000000002</v>
      </c>
      <c r="L33" s="8" t="s">
        <v>22</v>
      </c>
      <c r="M33" s="36">
        <f>+D19</f>
        <v>12264.18</v>
      </c>
      <c r="N33" s="35">
        <f t="shared" si="4"/>
        <v>79.87029733404884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6:33" s="8" customFormat="1" ht="12.75">
      <c r="F34" s="8" t="s">
        <v>19</v>
      </c>
      <c r="G34" s="8">
        <v>474.6646599999999</v>
      </c>
      <c r="I34" s="8" t="s">
        <v>19</v>
      </c>
      <c r="J34" s="8">
        <v>474.6646599999999</v>
      </c>
      <c r="L34" s="8" t="s">
        <v>19</v>
      </c>
      <c r="M34" s="36">
        <f>+D16</f>
        <v>3.15</v>
      </c>
      <c r="N34" s="35">
        <f t="shared" si="4"/>
        <v>0.02051433007361714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</row>
    <row r="35" spans="6:33" s="8" customFormat="1" ht="12.75">
      <c r="F35" s="8" t="s">
        <v>18</v>
      </c>
      <c r="G35" s="8">
        <v>414.1383</v>
      </c>
      <c r="I35" s="8" t="s">
        <v>18</v>
      </c>
      <c r="J35" s="8">
        <v>414.1383</v>
      </c>
      <c r="L35" s="8" t="s">
        <v>18</v>
      </c>
      <c r="M35" s="36">
        <f>+D15</f>
        <v>101.39</v>
      </c>
      <c r="N35" s="35">
        <f t="shared" si="4"/>
        <v>0.6603009289409657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6:33" s="8" customFormat="1" ht="12.75">
      <c r="F36" s="8" t="s">
        <v>17</v>
      </c>
      <c r="G36" s="8">
        <v>397.87</v>
      </c>
      <c r="I36" s="8" t="s">
        <v>17</v>
      </c>
      <c r="J36" s="8">
        <v>397.87</v>
      </c>
      <c r="L36" s="8" t="s">
        <v>17</v>
      </c>
      <c r="M36" s="36">
        <f>+D14</f>
        <v>680.05</v>
      </c>
      <c r="N36" s="35">
        <f t="shared" si="4"/>
        <v>4.428815925893122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6:33" s="8" customFormat="1" ht="12.75">
      <c r="F37" s="8" t="s">
        <v>21</v>
      </c>
      <c r="G37" s="8">
        <v>85.9008</v>
      </c>
      <c r="I37" s="8" t="s">
        <v>24</v>
      </c>
      <c r="J37" s="8">
        <f>SUM(G38:G42)+85.9008</f>
        <v>204.3204</v>
      </c>
      <c r="L37" s="8" t="s">
        <v>24</v>
      </c>
      <c r="M37" s="34">
        <f>+M38-SUM(M32:M36)</f>
        <v>2192.5699999999997</v>
      </c>
      <c r="N37" s="35">
        <f t="shared" si="4"/>
        <v>14.279080853812928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6:33" s="8" customFormat="1" ht="12.75">
      <c r="F38" s="8" t="s">
        <v>24</v>
      </c>
      <c r="G38" s="8">
        <v>52.38419999999999</v>
      </c>
      <c r="M38" s="34">
        <f>+D7</f>
        <v>15355.119999999999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 spans="6:33" s="8" customFormat="1" ht="12.75">
      <c r="F39" s="8" t="s">
        <v>20</v>
      </c>
      <c r="G39" s="8">
        <v>34.0497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6:33" s="8" customFormat="1" ht="12.75">
      <c r="F40" s="9" t="s">
        <v>14</v>
      </c>
      <c r="G40" s="9">
        <v>15.4414</v>
      </c>
      <c r="L40" s="8">
        <v>8954.413060000003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 spans="6:33" s="8" customFormat="1" ht="12.75">
      <c r="F41" s="8" t="s">
        <v>16</v>
      </c>
      <c r="G41" s="8">
        <v>12.6953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6:33" s="8" customFormat="1" ht="12.75">
      <c r="F42" s="8" t="s">
        <v>15</v>
      </c>
      <c r="G42" s="8">
        <v>3.849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</row>
    <row r="43" spans="19:33" s="8" customFormat="1" ht="12.75"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9:33" s="32" customFormat="1" ht="12.75"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</row>
    <row r="45" spans="19:33" s="32" customFormat="1" ht="12.75"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</row>
    <row r="46" spans="19:33" s="32" customFormat="1" ht="12.75"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</row>
    <row r="47" spans="19:33" s="32" customFormat="1" ht="12.75"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</row>
    <row r="48" spans="19:33" s="10" customFormat="1" ht="12.75"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9:33" s="8" customFormat="1" ht="12.75"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  <row r="50" spans="19:33" s="8" customFormat="1" ht="12.75"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</row>
  </sheetData>
  <sheetProtection/>
  <mergeCells count="5">
    <mergeCell ref="B7:C7"/>
    <mergeCell ref="B2:Q2"/>
    <mergeCell ref="B3:Q3"/>
    <mergeCell ref="B5:C5"/>
    <mergeCell ref="P5:Q5"/>
  </mergeCells>
  <printOptions horizontalCentered="1" verticalCentered="1"/>
  <pageMargins left="0.1968503937007874" right="0" top="0" bottom="0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pcordova</cp:lastModifiedBy>
  <cp:lastPrinted>2011-07-12T19:43:20Z</cp:lastPrinted>
  <dcterms:created xsi:type="dcterms:W3CDTF">2008-05-22T16:54:58Z</dcterms:created>
  <dcterms:modified xsi:type="dcterms:W3CDTF">2011-07-12T19:43:41Z</dcterms:modified>
  <cp:category/>
  <cp:version/>
  <cp:contentType/>
  <cp:contentStatus/>
</cp:coreProperties>
</file>