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cuicultura especie pais" sheetId="1" r:id="rId1"/>
  </sheets>
  <definedNames>
    <definedName name="_xlnm.Print_Area" localSheetId="0">'Acuicultura especie pais'!$B$1:$N$86</definedName>
  </definedNames>
  <calcPr fullCalcOnLoad="1"/>
</workbook>
</file>

<file path=xl/sharedStrings.xml><?xml version="1.0" encoding="utf-8"?>
<sst xmlns="http://schemas.openxmlformats.org/spreadsheetml/2006/main" count="164" uniqueCount="44">
  <si>
    <t>Destino</t>
  </si>
  <si>
    <t>Total</t>
  </si>
  <si>
    <t>Otros</t>
  </si>
  <si>
    <t>TMB</t>
  </si>
  <si>
    <t>US$</t>
  </si>
  <si>
    <t>Europa</t>
  </si>
  <si>
    <t>Bélgica</t>
  </si>
  <si>
    <t>-</t>
  </si>
  <si>
    <t>España</t>
  </si>
  <si>
    <t>Francia</t>
  </si>
  <si>
    <t>Italia</t>
  </si>
  <si>
    <t>América</t>
  </si>
  <si>
    <t>Bolivia</t>
  </si>
  <si>
    <t>Canada</t>
  </si>
  <si>
    <t>Ecuador</t>
  </si>
  <si>
    <t>Estados Unidos</t>
  </si>
  <si>
    <t xml:space="preserve">PERÚ: EXPORTACIÓN DE PRODUCTOS HIDROBIOLÓGICOS PROCEDENTES DE LA ACTIVIDAD DE ACUICULTURA </t>
  </si>
  <si>
    <t>Langostino</t>
  </si>
  <si>
    <t>Concha de Abanico</t>
  </si>
  <si>
    <t>Trucha</t>
  </si>
  <si>
    <t>Tilapia</t>
  </si>
  <si>
    <t>Alemania</t>
  </si>
  <si>
    <t>Noruega</t>
  </si>
  <si>
    <t>Polonia</t>
  </si>
  <si>
    <t>Portugal</t>
  </si>
  <si>
    <t>Reino Unido</t>
  </si>
  <si>
    <t>Suecia</t>
  </si>
  <si>
    <t>Suiza</t>
  </si>
  <si>
    <t>Chile</t>
  </si>
  <si>
    <t>Australia</t>
  </si>
  <si>
    <t>Nota: "0"corresponde a cifras menores a media tonelada métrica bruta</t>
  </si>
  <si>
    <t>Fuente: Superintendencia Nacional de Administración Tributaria (SUNAT) - Oficina de Estadística</t>
  </si>
  <si>
    <t>EUROPA</t>
  </si>
  <si>
    <t>TRUCHA</t>
  </si>
  <si>
    <t>CONCHA DE ABANICO</t>
  </si>
  <si>
    <t>LANGOSTINO</t>
  </si>
  <si>
    <t>TILAPIA</t>
  </si>
  <si>
    <t>Países bajos</t>
  </si>
  <si>
    <t>Mónaco</t>
  </si>
  <si>
    <t>OCEANÍA</t>
  </si>
  <si>
    <t>AMÉRICA</t>
  </si>
  <si>
    <t>Asia, Africa y Oceanía</t>
  </si>
  <si>
    <t>Nueva Zelanda</t>
  </si>
  <si>
    <t>POR ESPECIE Y SEGÚN PAIS DE DESTINO, 2009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</si>
</sst>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"/>
    <numFmt numFmtId="179" formatCode="0.0"/>
    <numFmt numFmtId="180" formatCode="#,##0.000"/>
    <numFmt numFmtId="181" formatCode="#,##0.00;[Red]#,##0.00"/>
    <numFmt numFmtId="182" formatCode="0.000"/>
    <numFmt numFmtId="183" formatCode="0.0%"/>
    <numFmt numFmtId="184" formatCode="#,##0.0_);[Red]\(#,##0.0\)"/>
    <numFmt numFmtId="185" formatCode="#,##0.0_);\(#,##0.0\)"/>
    <numFmt numFmtId="186" formatCode="#,##0.0000"/>
  </numFmts>
  <fonts count="41">
    <font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name val="Times New Roman"/>
      <family val="0"/>
    </font>
    <font>
      <sz val="9"/>
      <name val="Arial"/>
      <family val="0"/>
    </font>
    <font>
      <sz val="9"/>
      <name val="Times New Roman"/>
      <family val="0"/>
    </font>
    <font>
      <sz val="10"/>
      <name val="Times New Roman"/>
      <family val="0"/>
    </font>
    <font>
      <sz val="10"/>
      <color indexed="9"/>
      <name val="Arial"/>
      <family val="2"/>
    </font>
    <font>
      <sz val="12"/>
      <color indexed="9"/>
      <name val="Arial"/>
      <family val="0"/>
    </font>
    <font>
      <sz val="9"/>
      <color indexed="9"/>
      <name val="Arial"/>
      <family val="2"/>
    </font>
    <font>
      <sz val="10"/>
      <color indexed="9"/>
      <name val="Times New Roman"/>
      <family val="0"/>
    </font>
    <font>
      <sz val="9"/>
      <color indexed="9"/>
      <name val="Times New Roman"/>
      <family val="0"/>
    </font>
    <font>
      <b/>
      <sz val="13"/>
      <name val="Arial"/>
      <family val="2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7.75"/>
      <color indexed="8"/>
      <name val="Arial"/>
      <family val="0"/>
    </font>
    <font>
      <b/>
      <sz val="9.5"/>
      <color indexed="8"/>
      <name val="Arial"/>
      <family val="0"/>
    </font>
    <font>
      <sz val="9.5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7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60" applyFont="1" applyAlignment="1">
      <alignment/>
      <protection/>
    </xf>
    <xf numFmtId="0" fontId="0" fillId="0" borderId="0" xfId="60" applyFont="1" applyAlignment="1">
      <alignment horizontal="centerContinuous"/>
      <protection/>
    </xf>
    <xf numFmtId="0" fontId="0" fillId="0" borderId="10" xfId="60" applyFont="1" applyBorder="1" applyAlignment="1">
      <alignment horizontal="centerContinuous"/>
      <protection/>
    </xf>
    <xf numFmtId="0" fontId="5" fillId="0" borderId="0" xfId="60" applyFont="1" applyAlignment="1">
      <alignment/>
      <protection/>
    </xf>
    <xf numFmtId="0" fontId="7" fillId="24" borderId="11" xfId="60" applyFont="1" applyFill="1" applyBorder="1" applyAlignment="1">
      <alignment/>
      <protection/>
    </xf>
    <xf numFmtId="0" fontId="7" fillId="24" borderId="11" xfId="60" applyFont="1" applyFill="1" applyBorder="1" applyAlignment="1">
      <alignment horizontal="centerContinuous"/>
      <protection/>
    </xf>
    <xf numFmtId="0" fontId="5" fillId="25" borderId="0" xfId="60" applyFont="1" applyFill="1" applyAlignment="1">
      <alignment/>
      <protection/>
    </xf>
    <xf numFmtId="0" fontId="7" fillId="25" borderId="12" xfId="60" applyFont="1" applyFill="1" applyBorder="1" applyAlignment="1">
      <alignment/>
      <protection/>
    </xf>
    <xf numFmtId="0" fontId="6" fillId="25" borderId="0" xfId="60" applyFont="1" applyFill="1" applyAlignment="1">
      <alignment horizontal="centerContinuous" vertical="center"/>
      <protection/>
    </xf>
    <xf numFmtId="0" fontId="7" fillId="25" borderId="13" xfId="60" applyFont="1" applyFill="1" applyBorder="1" applyAlignment="1">
      <alignment/>
      <protection/>
    </xf>
    <xf numFmtId="0" fontId="7" fillId="24" borderId="13" xfId="60" applyFont="1" applyFill="1" applyBorder="1" applyAlignment="1">
      <alignment horizontal="right"/>
      <protection/>
    </xf>
    <xf numFmtId="0" fontId="7" fillId="0" borderId="12" xfId="60" applyFont="1" applyBorder="1" applyAlignment="1">
      <alignment/>
      <protection/>
    </xf>
    <xf numFmtId="0" fontId="6" fillId="0" borderId="0" xfId="60" applyFont="1" applyAlignment="1">
      <alignment vertical="center"/>
      <protection/>
    </xf>
    <xf numFmtId="0" fontId="7" fillId="0" borderId="13" xfId="60" applyFont="1" applyBorder="1" applyAlignment="1">
      <alignment horizontal="right"/>
      <protection/>
    </xf>
    <xf numFmtId="0" fontId="5" fillId="26" borderId="0" xfId="60" applyFont="1" applyFill="1" applyAlignment="1">
      <alignment/>
      <protection/>
    </xf>
    <xf numFmtId="0" fontId="7" fillId="24" borderId="12" xfId="60" applyFont="1" applyFill="1" applyBorder="1" applyAlignment="1">
      <alignment/>
      <protection/>
    </xf>
    <xf numFmtId="0" fontId="5" fillId="0" borderId="0" xfId="60" applyFont="1" applyAlignment="1">
      <alignment vertical="center"/>
      <protection/>
    </xf>
    <xf numFmtId="0" fontId="8" fillId="0" borderId="0" xfId="60" applyFont="1" applyBorder="1">
      <alignment vertical="top"/>
      <protection/>
    </xf>
    <xf numFmtId="4" fontId="5" fillId="0" borderId="0" xfId="60" applyNumberFormat="1" applyFont="1" applyFill="1" applyAlignment="1">
      <alignment horizontal="right" vertical="center"/>
      <protection/>
    </xf>
    <xf numFmtId="0" fontId="5" fillId="0" borderId="0" xfId="60" applyFont="1" applyFill="1" applyAlignment="1">
      <alignment/>
      <protection/>
    </xf>
    <xf numFmtId="0" fontId="7" fillId="0" borderId="0" xfId="60" applyFont="1" applyAlignment="1">
      <alignment/>
      <protection/>
    </xf>
    <xf numFmtId="4" fontId="6" fillId="0" borderId="0" xfId="60" applyNumberFormat="1" applyFont="1" applyFill="1" applyAlignment="1">
      <alignment horizontal="right" vertical="center"/>
      <protection/>
    </xf>
    <xf numFmtId="0" fontId="7" fillId="0" borderId="14" xfId="60" applyFont="1" applyBorder="1" applyAlignment="1">
      <alignment/>
      <protection/>
    </xf>
    <xf numFmtId="0" fontId="7" fillId="0" borderId="11" xfId="60" applyFont="1" applyBorder="1" applyAlignment="1">
      <alignment/>
      <protection/>
    </xf>
    <xf numFmtId="0" fontId="6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0" fontId="9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4" fontId="4" fillId="0" borderId="0" xfId="60" applyNumberFormat="1" applyFont="1" applyAlignment="1">
      <alignment horizontal="centerContinuous"/>
      <protection/>
    </xf>
    <xf numFmtId="3" fontId="4" fillId="0" borderId="0" xfId="60" applyNumberFormat="1" applyFont="1" applyAlignment="1">
      <alignment horizontal="centerContinuous"/>
      <protection/>
    </xf>
    <xf numFmtId="3" fontId="0" fillId="0" borderId="0" xfId="60" applyNumberFormat="1" applyFont="1" applyAlignment="1">
      <alignment horizontal="centerContinuous"/>
      <protection/>
    </xf>
    <xf numFmtId="4" fontId="0" fillId="0" borderId="0" xfId="60" applyNumberFormat="1" applyFont="1" applyAlignment="1">
      <alignment horizontal="centerContinuous"/>
      <protection/>
    </xf>
    <xf numFmtId="4" fontId="6" fillId="25" borderId="15" xfId="60" applyNumberFormat="1" applyFont="1" applyFill="1" applyBorder="1" applyAlignment="1">
      <alignment horizontal="center" vertical="center"/>
      <protection/>
    </xf>
    <xf numFmtId="3" fontId="6" fillId="25" borderId="15" xfId="60" applyNumberFormat="1" applyFont="1" applyFill="1" applyBorder="1" applyAlignment="1">
      <alignment horizontal="right" vertical="center"/>
      <protection/>
    </xf>
    <xf numFmtId="3" fontId="6" fillId="25" borderId="15" xfId="60" applyNumberFormat="1" applyFont="1" applyFill="1" applyBorder="1" applyAlignment="1">
      <alignment horizontal="center" vertical="center"/>
      <protection/>
    </xf>
    <xf numFmtId="4" fontId="6" fillId="0" borderId="0" xfId="60" applyNumberFormat="1" applyFont="1" applyAlignment="1">
      <alignment horizontal="right" vertical="center"/>
      <protection/>
    </xf>
    <xf numFmtId="3" fontId="6" fillId="0" borderId="0" xfId="60" applyNumberFormat="1" applyFont="1" applyAlignment="1">
      <alignment horizontal="right" vertical="center"/>
      <protection/>
    </xf>
    <xf numFmtId="4" fontId="5" fillId="0" borderId="0" xfId="60" applyNumberFormat="1" applyFont="1" applyAlignment="1">
      <alignment horizontal="right" vertical="center"/>
      <protection/>
    </xf>
    <xf numFmtId="3" fontId="5" fillId="0" borderId="0" xfId="60" applyNumberFormat="1" applyFont="1" applyAlignment="1">
      <alignment horizontal="right" vertical="center"/>
      <protection/>
    </xf>
    <xf numFmtId="0" fontId="5" fillId="0" borderId="0" xfId="60" applyFont="1" applyBorder="1">
      <alignment vertical="top"/>
      <protection/>
    </xf>
    <xf numFmtId="3" fontId="5" fillId="0" borderId="0" xfId="60" applyNumberFormat="1" applyFont="1" applyFill="1" applyAlignment="1">
      <alignment horizontal="right" vertical="center"/>
      <protection/>
    </xf>
    <xf numFmtId="4" fontId="5" fillId="0" borderId="0" xfId="60" applyNumberFormat="1" applyFont="1" applyAlignment="1">
      <alignment/>
      <protection/>
    </xf>
    <xf numFmtId="4" fontId="7" fillId="0" borderId="0" xfId="60" applyNumberFormat="1" applyFont="1" applyAlignment="1">
      <alignment horizontal="right" vertical="center"/>
      <protection/>
    </xf>
    <xf numFmtId="3" fontId="7" fillId="0" borderId="0" xfId="60" applyNumberFormat="1" applyFont="1" applyAlignment="1">
      <alignment horizontal="right" vertical="center"/>
      <protection/>
    </xf>
    <xf numFmtId="0" fontId="7" fillId="0" borderId="12" xfId="60" applyFont="1" applyFill="1" applyBorder="1" applyAlignment="1">
      <alignment/>
      <protection/>
    </xf>
    <xf numFmtId="0" fontId="6" fillId="0" borderId="0" xfId="60" applyFont="1" applyFill="1" applyAlignment="1">
      <alignment vertical="center"/>
      <protection/>
    </xf>
    <xf numFmtId="3" fontId="6" fillId="0" borderId="0" xfId="60" applyNumberFormat="1" applyFont="1" applyFill="1" applyAlignment="1">
      <alignment horizontal="right" vertical="center"/>
      <protection/>
    </xf>
    <xf numFmtId="0" fontId="7" fillId="0" borderId="13" xfId="60" applyFont="1" applyFill="1" applyBorder="1" applyAlignment="1">
      <alignment horizontal="right"/>
      <protection/>
    </xf>
    <xf numFmtId="4" fontId="7" fillId="0" borderId="0" xfId="60" applyNumberFormat="1" applyFont="1" applyAlignment="1">
      <alignment/>
      <protection/>
    </xf>
    <xf numFmtId="3" fontId="7" fillId="0" borderId="0" xfId="60" applyNumberFormat="1" applyFont="1" applyAlignment="1">
      <alignment/>
      <protection/>
    </xf>
    <xf numFmtId="0" fontId="8" fillId="0" borderId="0" xfId="60" applyFont="1" applyFill="1">
      <alignment vertical="top"/>
      <protection/>
    </xf>
    <xf numFmtId="0" fontId="10" fillId="0" borderId="15" xfId="60" applyFont="1" applyBorder="1" applyAlignment="1">
      <alignment/>
      <protection/>
    </xf>
    <xf numFmtId="4" fontId="10" fillId="0" borderId="15" xfId="60" applyNumberFormat="1" applyFont="1" applyBorder="1" applyAlignment="1">
      <alignment/>
      <protection/>
    </xf>
    <xf numFmtId="3" fontId="10" fillId="0" borderId="15" xfId="60" applyNumberFormat="1" applyFont="1" applyBorder="1" applyAlignment="1">
      <alignment/>
      <protection/>
    </xf>
    <xf numFmtId="0" fontId="10" fillId="0" borderId="0" xfId="60" applyFont="1" applyAlignment="1">
      <alignment/>
      <protection/>
    </xf>
    <xf numFmtId="0" fontId="9" fillId="0" borderId="0" xfId="60" applyFont="1" applyBorder="1" applyAlignment="1">
      <alignment/>
      <protection/>
    </xf>
    <xf numFmtId="4" fontId="9" fillId="0" borderId="0" xfId="60" applyNumberFormat="1" applyFont="1" applyBorder="1" applyAlignment="1">
      <alignment/>
      <protection/>
    </xf>
    <xf numFmtId="3" fontId="9" fillId="0" borderId="0" xfId="60" applyNumberFormat="1" applyFont="1" applyBorder="1" applyAlignment="1">
      <alignment/>
      <protection/>
    </xf>
    <xf numFmtId="0" fontId="8" fillId="0" borderId="0" xfId="60" applyFont="1" applyBorder="1" applyAlignment="1">
      <alignment/>
      <protection/>
    </xf>
    <xf numFmtId="4" fontId="8" fillId="0" borderId="0" xfId="60" applyNumberFormat="1" applyFont="1" applyBorder="1" applyAlignment="1">
      <alignment/>
      <protection/>
    </xf>
    <xf numFmtId="3" fontId="8" fillId="0" borderId="0" xfId="60" applyNumberFormat="1" applyFont="1" applyBorder="1" applyAlignment="1">
      <alignment/>
      <protection/>
    </xf>
    <xf numFmtId="0" fontId="1" fillId="0" borderId="0" xfId="60" applyFont="1" applyAlignment="1">
      <alignment/>
      <protection/>
    </xf>
    <xf numFmtId="4" fontId="1" fillId="0" borderId="0" xfId="60" applyNumberFormat="1" applyFont="1" applyAlignment="1">
      <alignment/>
      <protection/>
    </xf>
    <xf numFmtId="3" fontId="1" fillId="0" borderId="0" xfId="60" applyNumberFormat="1" applyFont="1" applyAlignment="1">
      <alignment/>
      <protection/>
    </xf>
    <xf numFmtId="0" fontId="11" fillId="0" borderId="0" xfId="60" applyFont="1" applyBorder="1" applyAlignment="1">
      <alignment/>
      <protection/>
    </xf>
    <xf numFmtId="4" fontId="11" fillId="0" borderId="0" xfId="60" applyNumberFormat="1" applyFont="1" applyBorder="1" applyAlignment="1">
      <alignment/>
      <protection/>
    </xf>
    <xf numFmtId="3" fontId="11" fillId="0" borderId="0" xfId="60" applyNumberFormat="1" applyFont="1" applyBorder="1" applyAlignment="1">
      <alignment/>
      <protection/>
    </xf>
    <xf numFmtId="4" fontId="12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4" fontId="11" fillId="0" borderId="0" xfId="60" applyNumberFormat="1" applyFont="1" applyBorder="1" applyAlignment="1">
      <alignment/>
      <protection/>
    </xf>
    <xf numFmtId="0" fontId="13" fillId="0" borderId="0" xfId="60" applyFont="1" applyBorder="1" applyAlignment="1">
      <alignment/>
      <protection/>
    </xf>
    <xf numFmtId="186" fontId="12" fillId="0" borderId="0" xfId="60" applyNumberFormat="1" applyFont="1" applyAlignment="1">
      <alignment/>
      <protection/>
    </xf>
    <xf numFmtId="4" fontId="14" fillId="0" borderId="0" xfId="60" applyNumberFormat="1" applyFont="1" applyBorder="1" applyAlignment="1">
      <alignment/>
      <protection/>
    </xf>
    <xf numFmtId="0" fontId="15" fillId="0" borderId="0" xfId="60" applyFont="1" applyBorder="1" applyAlignment="1">
      <alignment/>
      <protection/>
    </xf>
    <xf numFmtId="0" fontId="12" fillId="0" borderId="0" xfId="60" applyFont="1" applyAlignment="1">
      <alignment/>
      <protection/>
    </xf>
    <xf numFmtId="0" fontId="1" fillId="0" borderId="0" xfId="60" applyAlignment="1">
      <alignment/>
      <protection/>
    </xf>
    <xf numFmtId="4" fontId="1" fillId="0" borderId="0" xfId="60" applyNumberFormat="1" applyAlignment="1">
      <alignment/>
      <protection/>
    </xf>
    <xf numFmtId="3" fontId="1" fillId="0" borderId="0" xfId="60" applyNumberFormat="1" applyAlignment="1">
      <alignment/>
      <protection/>
    </xf>
    <xf numFmtId="4" fontId="17" fillId="24" borderId="16" xfId="60" applyNumberFormat="1" applyFont="1" applyFill="1" applyBorder="1" applyAlignment="1">
      <alignment horizontal="center" vertical="center"/>
      <protection/>
    </xf>
    <xf numFmtId="4" fontId="17" fillId="24" borderId="17" xfId="60" applyNumberFormat="1" applyFont="1" applyFill="1" applyBorder="1" applyAlignment="1">
      <alignment horizontal="center" vertical="center"/>
      <protection/>
    </xf>
    <xf numFmtId="3" fontId="17" fillId="24" borderId="18" xfId="60" applyNumberFormat="1" applyFont="1" applyFill="1" applyBorder="1" applyAlignment="1">
      <alignment horizontal="center" vertical="center"/>
      <protection/>
    </xf>
    <xf numFmtId="4" fontId="17" fillId="24" borderId="18" xfId="60" applyNumberFormat="1" applyFont="1" applyFill="1" applyBorder="1" applyAlignment="1">
      <alignment horizontal="center" vertical="center"/>
      <protection/>
    </xf>
    <xf numFmtId="3" fontId="17" fillId="24" borderId="16" xfId="60" applyNumberFormat="1" applyFont="1" applyFill="1" applyBorder="1" applyAlignment="1">
      <alignment horizontal="center" vertical="center"/>
      <protection/>
    </xf>
    <xf numFmtId="4" fontId="17" fillId="24" borderId="0" xfId="60" applyNumberFormat="1" applyFont="1" applyFill="1" applyAlignment="1">
      <alignment horizontal="right" vertical="center"/>
      <protection/>
    </xf>
    <xf numFmtId="3" fontId="17" fillId="24" borderId="0" xfId="60" applyNumberFormat="1" applyFont="1" applyFill="1" applyAlignment="1">
      <alignment horizontal="right" vertical="center"/>
      <protection/>
    </xf>
    <xf numFmtId="0" fontId="17" fillId="24" borderId="0" xfId="60" applyFont="1" applyFill="1" applyAlignment="1">
      <alignment vertical="center"/>
      <protection/>
    </xf>
    <xf numFmtId="0" fontId="1" fillId="0" borderId="0" xfId="60" applyFont="1" applyBorder="1">
      <alignment vertical="top"/>
      <protection/>
    </xf>
    <xf numFmtId="0" fontId="1" fillId="0" borderId="0" xfId="60" applyFont="1" applyFill="1" applyBorder="1">
      <alignment vertical="top"/>
      <protection/>
    </xf>
    <xf numFmtId="0" fontId="17" fillId="24" borderId="12" xfId="60" applyFont="1" applyFill="1" applyBorder="1" applyAlignment="1">
      <alignment horizontal="center" vertical="center"/>
      <protection/>
    </xf>
    <xf numFmtId="0" fontId="17" fillId="24" borderId="0" xfId="60" applyFont="1" applyFill="1" applyAlignment="1">
      <alignment horizontal="center" vertical="center"/>
      <protection/>
    </xf>
    <xf numFmtId="0" fontId="16" fillId="0" borderId="0" xfId="60" applyFont="1" applyAlignment="1">
      <alignment horizontal="center"/>
      <protection/>
    </xf>
    <xf numFmtId="0" fontId="17" fillId="24" borderId="19" xfId="60" applyFont="1" applyFill="1" applyBorder="1" applyAlignment="1">
      <alignment horizontal="center" vertical="center"/>
      <protection/>
    </xf>
    <xf numFmtId="0" fontId="17" fillId="24" borderId="20" xfId="60" applyFont="1" applyFill="1" applyBorder="1" applyAlignment="1">
      <alignment horizontal="center" vertical="center"/>
      <protection/>
    </xf>
    <xf numFmtId="0" fontId="17" fillId="24" borderId="14" xfId="60" applyFont="1" applyFill="1" applyBorder="1" applyAlignment="1">
      <alignment horizontal="center" vertical="center"/>
      <protection/>
    </xf>
    <xf numFmtId="0" fontId="17" fillId="24" borderId="11" xfId="60" applyFont="1" applyFill="1" applyBorder="1" applyAlignment="1">
      <alignment horizontal="center" vertical="center"/>
      <protection/>
    </xf>
    <xf numFmtId="4" fontId="17" fillId="24" borderId="16" xfId="60" applyNumberFormat="1" applyFont="1" applyFill="1" applyBorder="1" applyAlignment="1">
      <alignment horizontal="center" vertical="center"/>
      <protection/>
    </xf>
    <xf numFmtId="4" fontId="17" fillId="24" borderId="17" xfId="60" applyNumberFormat="1" applyFont="1" applyFill="1" applyBorder="1" applyAlignment="1">
      <alignment horizontal="center" vertical="center"/>
      <protection/>
    </xf>
    <xf numFmtId="4" fontId="17" fillId="24" borderId="21" xfId="60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_HA2_Exportaciones_2007_Anuario2007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RECURSOS HIDROBIOLÓGICOS PROCEDENTES DE LA ACTVIDAD DE ACUICULTURA SEGÚN ESPECIE, 2009
</a:t>
            </a:r>
          </a:p>
        </c:rich>
      </c:tx>
      <c:layout>
        <c:manualLayout>
          <c:xMode val="factor"/>
          <c:yMode val="factor"/>
          <c:x val="0.01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75"/>
          <c:y val="0.36275"/>
          <c:w val="0.38075"/>
          <c:h val="0.4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2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'Acuicultura especie pais'!$C$48:$C$51</c:f>
              <c:strCache>
                <c:ptCount val="4"/>
                <c:pt idx="0">
                  <c:v>TRUCHA</c:v>
                </c:pt>
                <c:pt idx="1">
                  <c:v>CONCHA DE ABANICO</c:v>
                </c:pt>
                <c:pt idx="2">
                  <c:v>LANGOSTINO</c:v>
                </c:pt>
                <c:pt idx="3">
                  <c:v>TILAPIA</c:v>
                </c:pt>
              </c:strCache>
            </c:strRef>
          </c:cat>
          <c:val>
            <c:numRef>
              <c:f>'Acuicultura especie pais'!$E$48:$E$51</c:f>
              <c:numCache>
                <c:ptCount val="4"/>
                <c:pt idx="0">
                  <c:v>3.53</c:v>
                </c:pt>
                <c:pt idx="1">
                  <c:v>24.17</c:v>
                </c:pt>
                <c:pt idx="2">
                  <c:v>60.06</c:v>
                </c:pt>
                <c:pt idx="3">
                  <c:v>0.28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RECURSOS HIDROBIOLÓGICOS PROCEDENTES DE LA ACTIVIDAD DE  ACUICULTURA 
SEGÚN CONTINENTE, 2009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425"/>
          <c:y val="0.34425"/>
          <c:w val="0.44975"/>
          <c:h val="0.5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'Acuicultura especie pais'!$I$47:$I$49</c:f>
              <c:strCache>
                <c:ptCount val="3"/>
                <c:pt idx="0">
                  <c:v>EUROPA</c:v>
                </c:pt>
                <c:pt idx="1">
                  <c:v>AMÉRICA</c:v>
                </c:pt>
                <c:pt idx="2">
                  <c:v>OCEANÍA</c:v>
                </c:pt>
              </c:strCache>
            </c:strRef>
          </c:cat>
          <c:val>
            <c:numRef>
              <c:f>'Acuicultura especie pais'!$K$47:$K$49</c:f>
              <c:numCache>
                <c:ptCount val="3"/>
                <c:pt idx="0">
                  <c:v>46.44</c:v>
                </c:pt>
                <c:pt idx="1">
                  <c:v>52.16</c:v>
                </c:pt>
                <c:pt idx="2">
                  <c:v>1.4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51</xdr:row>
      <xdr:rowOff>9525</xdr:rowOff>
    </xdr:from>
    <xdr:to>
      <xdr:col>6</xdr:col>
      <xdr:colOff>1076325</xdr:colOff>
      <xdr:row>79</xdr:row>
      <xdr:rowOff>57150</xdr:rowOff>
    </xdr:to>
    <xdr:graphicFrame>
      <xdr:nvGraphicFramePr>
        <xdr:cNvPr id="1" name="Chart 1"/>
        <xdr:cNvGraphicFramePr/>
      </xdr:nvGraphicFramePr>
      <xdr:xfrm>
        <a:off x="238125" y="11163300"/>
        <a:ext cx="61341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51</xdr:row>
      <xdr:rowOff>38100</xdr:rowOff>
    </xdr:from>
    <xdr:to>
      <xdr:col>13</xdr:col>
      <xdr:colOff>19050</xdr:colOff>
      <xdr:row>79</xdr:row>
      <xdr:rowOff>85725</xdr:rowOff>
    </xdr:to>
    <xdr:graphicFrame>
      <xdr:nvGraphicFramePr>
        <xdr:cNvPr id="2" name="Chart 2"/>
        <xdr:cNvGraphicFramePr/>
      </xdr:nvGraphicFramePr>
      <xdr:xfrm>
        <a:off x="6477000" y="11191875"/>
        <a:ext cx="657225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V165"/>
  <sheetViews>
    <sheetView showGridLines="0" tabSelected="1" view="pageBreakPreview" zoomScale="75" zoomScaleNormal="75" zoomScaleSheetLayoutView="75" zoomScalePageLayoutView="0" workbookViewId="0" topLeftCell="A1">
      <selection activeCell="D8" sqref="D8:E8"/>
    </sheetView>
  </sheetViews>
  <sheetFormatPr defaultColWidth="14.8515625" defaultRowHeight="12.75"/>
  <cols>
    <col min="1" max="1" width="1.7109375" style="76" customWidth="1"/>
    <col min="2" max="2" width="3.421875" style="76" customWidth="1"/>
    <col min="3" max="3" width="24.57421875" style="76" customWidth="1"/>
    <col min="4" max="4" width="16.57421875" style="77" customWidth="1"/>
    <col min="5" max="5" width="16.57421875" style="78" customWidth="1"/>
    <col min="6" max="6" width="16.57421875" style="77" customWidth="1"/>
    <col min="7" max="7" width="16.57421875" style="78" customWidth="1"/>
    <col min="8" max="8" width="16.57421875" style="77" customWidth="1"/>
    <col min="9" max="9" width="16.57421875" style="78" customWidth="1"/>
    <col min="10" max="10" width="16.57421875" style="77" customWidth="1"/>
    <col min="11" max="11" width="16.57421875" style="78" customWidth="1"/>
    <col min="12" max="13" width="16.57421875" style="77" customWidth="1"/>
    <col min="14" max="14" width="0.85546875" style="76" customWidth="1"/>
    <col min="15" max="16384" width="14.8515625" style="76" customWidth="1"/>
  </cols>
  <sheetData>
    <row r="1" spans="3:13" s="1" customFormat="1" ht="12.75">
      <c r="C1" s="2"/>
      <c r="D1" s="29"/>
      <c r="E1" s="30"/>
      <c r="F1" s="29"/>
      <c r="G1" s="30"/>
      <c r="H1" s="29"/>
      <c r="I1" s="31"/>
      <c r="J1" s="32"/>
      <c r="K1" s="31"/>
      <c r="L1" s="32"/>
      <c r="M1" s="32"/>
    </row>
    <row r="2" spans="2:14" s="1" customFormat="1" ht="16.5">
      <c r="B2" s="91" t="s">
        <v>16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4" s="1" customFormat="1" ht="16.5">
      <c r="B3" s="91" t="s">
        <v>43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14" s="1" customFormat="1" ht="12.75">
      <c r="B4" s="3"/>
      <c r="C4" s="2"/>
      <c r="D4" s="32"/>
      <c r="E4" s="31"/>
      <c r="F4" s="32"/>
      <c r="G4" s="31"/>
      <c r="H4" s="32"/>
      <c r="I4" s="31"/>
      <c r="J4" s="32"/>
      <c r="K4" s="31"/>
      <c r="L4" s="32"/>
      <c r="M4" s="32"/>
      <c r="N4" s="3"/>
    </row>
    <row r="5" spans="2:14" s="4" customFormat="1" ht="18.75" customHeight="1">
      <c r="B5" s="92" t="s">
        <v>0</v>
      </c>
      <c r="C5" s="93"/>
      <c r="D5" s="96" t="s">
        <v>1</v>
      </c>
      <c r="E5" s="97"/>
      <c r="F5" s="96" t="s">
        <v>17</v>
      </c>
      <c r="G5" s="97"/>
      <c r="H5" s="96" t="s">
        <v>18</v>
      </c>
      <c r="I5" s="97"/>
      <c r="J5" s="96" t="s">
        <v>19</v>
      </c>
      <c r="K5" s="97"/>
      <c r="L5" s="96" t="s">
        <v>20</v>
      </c>
      <c r="M5" s="98"/>
      <c r="N5" s="5"/>
    </row>
    <row r="6" spans="2:14" s="4" customFormat="1" ht="18.75" customHeight="1">
      <c r="B6" s="94"/>
      <c r="C6" s="95"/>
      <c r="D6" s="80" t="s">
        <v>3</v>
      </c>
      <c r="E6" s="81" t="s">
        <v>4</v>
      </c>
      <c r="F6" s="82" t="s">
        <v>3</v>
      </c>
      <c r="G6" s="81" t="s">
        <v>4</v>
      </c>
      <c r="H6" s="82" t="s">
        <v>3</v>
      </c>
      <c r="I6" s="81" t="s">
        <v>4</v>
      </c>
      <c r="J6" s="82" t="s">
        <v>3</v>
      </c>
      <c r="K6" s="83" t="s">
        <v>4</v>
      </c>
      <c r="L6" s="82" t="s">
        <v>3</v>
      </c>
      <c r="M6" s="79" t="s">
        <v>4</v>
      </c>
      <c r="N6" s="6"/>
    </row>
    <row r="7" spans="1:256" s="4" customFormat="1" ht="15">
      <c r="A7" s="7"/>
      <c r="B7" s="8"/>
      <c r="C7" s="9"/>
      <c r="D7" s="33"/>
      <c r="E7" s="34"/>
      <c r="F7" s="33"/>
      <c r="G7" s="35"/>
      <c r="H7" s="33"/>
      <c r="I7" s="35"/>
      <c r="J7" s="33"/>
      <c r="K7" s="35"/>
      <c r="L7" s="33"/>
      <c r="M7" s="33"/>
      <c r="N7" s="1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2:14" s="4" customFormat="1" ht="18.75" customHeight="1">
      <c r="B8" s="89" t="s">
        <v>1</v>
      </c>
      <c r="C8" s="90"/>
      <c r="D8" s="84">
        <f>D10+D27+D36</f>
        <v>22259.440000000002</v>
      </c>
      <c r="E8" s="85">
        <f>E10+E27+E36</f>
        <v>109354159.9</v>
      </c>
      <c r="F8" s="84">
        <f>SUM(F10,F27,F36)</f>
        <v>13369.939999999999</v>
      </c>
      <c r="G8" s="85">
        <f>SUM(G10,G27,G36)</f>
        <v>57998654</v>
      </c>
      <c r="H8" s="84">
        <f>+H10+H27+H36</f>
        <v>8040.91</v>
      </c>
      <c r="I8" s="85">
        <f>+I10+I27+I36</f>
        <v>46759446.9</v>
      </c>
      <c r="J8" s="84">
        <f>+J10+J27+J36</f>
        <v>786.71</v>
      </c>
      <c r="K8" s="85">
        <f>+K10+K27+K36</f>
        <v>4245556</v>
      </c>
      <c r="L8" s="84">
        <f>SUM(L10,L27,L36)</f>
        <v>61.879999999999995</v>
      </c>
      <c r="M8" s="85">
        <f>SUM(M10,M27,M36)</f>
        <v>350503</v>
      </c>
      <c r="N8" s="11"/>
    </row>
    <row r="9" spans="2:14" s="4" customFormat="1" ht="18.75" customHeight="1">
      <c r="B9" s="12"/>
      <c r="C9" s="13"/>
      <c r="D9" s="36"/>
      <c r="E9" s="37"/>
      <c r="F9" s="36"/>
      <c r="G9" s="37"/>
      <c r="H9" s="36"/>
      <c r="I9" s="37"/>
      <c r="J9" s="36"/>
      <c r="K9" s="37"/>
      <c r="L9" s="36"/>
      <c r="M9" s="36"/>
      <c r="N9" s="14"/>
    </row>
    <row r="10" spans="1:14" s="4" customFormat="1" ht="18.75" customHeight="1">
      <c r="A10" s="15"/>
      <c r="B10" s="16"/>
      <c r="C10" s="86" t="s">
        <v>5</v>
      </c>
      <c r="D10" s="84">
        <f>SUM(D12:D25)</f>
        <v>10337.820000000002</v>
      </c>
      <c r="E10" s="85">
        <f aca="true" t="shared" si="0" ref="E10:M10">SUM(E12:E25)</f>
        <v>53956606</v>
      </c>
      <c r="F10" s="84">
        <f>SUM(F12:F25)</f>
        <v>3571.9999999999995</v>
      </c>
      <c r="G10" s="85">
        <f t="shared" si="0"/>
        <v>15729119</v>
      </c>
      <c r="H10" s="84">
        <f>SUM(H12:H25)</f>
        <v>6282.23</v>
      </c>
      <c r="I10" s="85">
        <f t="shared" si="0"/>
        <v>36231100</v>
      </c>
      <c r="J10" s="84">
        <f t="shared" si="0"/>
        <v>483.59</v>
      </c>
      <c r="K10" s="85">
        <f t="shared" si="0"/>
        <v>1996387</v>
      </c>
      <c r="L10" s="84">
        <f t="shared" si="0"/>
        <v>0</v>
      </c>
      <c r="M10" s="85">
        <f t="shared" si="0"/>
        <v>0</v>
      </c>
      <c r="N10" s="11"/>
    </row>
    <row r="11" spans="2:14" s="4" customFormat="1" ht="18.75" customHeight="1">
      <c r="B11" s="12"/>
      <c r="C11" s="17"/>
      <c r="D11" s="38"/>
      <c r="E11" s="39"/>
      <c r="F11" s="38"/>
      <c r="G11" s="39"/>
      <c r="H11" s="38"/>
      <c r="I11" s="39"/>
      <c r="J11" s="38"/>
      <c r="K11" s="39"/>
      <c r="L11" s="38"/>
      <c r="M11" s="38"/>
      <c r="N11" s="14"/>
    </row>
    <row r="12" spans="2:16" s="4" customFormat="1" ht="18.75" customHeight="1">
      <c r="B12" s="12"/>
      <c r="C12" s="87" t="s">
        <v>21</v>
      </c>
      <c r="D12" s="19">
        <f>SUM(F12,H12,J12,L12)</f>
        <v>174.89000000000001</v>
      </c>
      <c r="E12" s="41">
        <f>SUM(G12,I12,K12,M12)</f>
        <v>561679</v>
      </c>
      <c r="F12" s="38" t="s">
        <v>7</v>
      </c>
      <c r="G12" s="39" t="s">
        <v>7</v>
      </c>
      <c r="H12" s="19">
        <v>4.43</v>
      </c>
      <c r="I12" s="41">
        <v>19892</v>
      </c>
      <c r="J12" s="19">
        <v>170.46</v>
      </c>
      <c r="K12" s="39">
        <v>541787</v>
      </c>
      <c r="L12" s="38" t="s">
        <v>7</v>
      </c>
      <c r="M12" s="39" t="s">
        <v>7</v>
      </c>
      <c r="N12" s="14"/>
      <c r="P12" s="18"/>
    </row>
    <row r="13" spans="2:16" s="4" customFormat="1" ht="18.75" customHeight="1">
      <c r="B13" s="12"/>
      <c r="C13" s="87" t="s">
        <v>6</v>
      </c>
      <c r="D13" s="19">
        <f>SUM(F13,H13,J13,L13)</f>
        <v>278.78</v>
      </c>
      <c r="E13" s="41">
        <f aca="true" t="shared" si="1" ref="E13:E25">SUM(G13,I13,K13,M13)</f>
        <v>1415263</v>
      </c>
      <c r="F13" s="38">
        <v>28.47</v>
      </c>
      <c r="G13" s="39">
        <v>153797</v>
      </c>
      <c r="H13" s="19">
        <v>245.85</v>
      </c>
      <c r="I13" s="41">
        <v>1219686</v>
      </c>
      <c r="J13" s="19">
        <v>4.46</v>
      </c>
      <c r="K13" s="39">
        <v>41780</v>
      </c>
      <c r="L13" s="38" t="s">
        <v>7</v>
      </c>
      <c r="M13" s="39" t="s">
        <v>7</v>
      </c>
      <c r="N13" s="14"/>
      <c r="P13" s="18"/>
    </row>
    <row r="14" spans="2:16" s="4" customFormat="1" ht="18.75" customHeight="1">
      <c r="B14" s="12"/>
      <c r="C14" s="87" t="s">
        <v>8</v>
      </c>
      <c r="D14" s="19">
        <f>SUM(F14,H14,J14,L14)</f>
        <v>2440.6</v>
      </c>
      <c r="E14" s="41">
        <f t="shared" si="1"/>
        <v>10775984</v>
      </c>
      <c r="F14" s="38">
        <v>2224.63</v>
      </c>
      <c r="G14" s="39">
        <v>9683725</v>
      </c>
      <c r="H14" s="19">
        <v>215.97</v>
      </c>
      <c r="I14" s="41">
        <v>1092259</v>
      </c>
      <c r="J14" s="19">
        <v>0</v>
      </c>
      <c r="K14" s="38">
        <v>0</v>
      </c>
      <c r="L14" s="38" t="s">
        <v>7</v>
      </c>
      <c r="M14" s="38" t="s">
        <v>7</v>
      </c>
      <c r="N14" s="14"/>
      <c r="P14" s="18"/>
    </row>
    <row r="15" spans="2:16" s="4" customFormat="1" ht="18.75" customHeight="1">
      <c r="B15" s="12"/>
      <c r="C15" s="87" t="s">
        <v>9</v>
      </c>
      <c r="D15" s="19">
        <f>SUM(F15,H15,J15,L15)</f>
        <v>5153.93</v>
      </c>
      <c r="E15" s="41">
        <f t="shared" si="1"/>
        <v>29461371</v>
      </c>
      <c r="F15" s="38">
        <v>677.33</v>
      </c>
      <c r="G15" s="39">
        <v>2974606</v>
      </c>
      <c r="H15" s="19">
        <v>4476.56</v>
      </c>
      <c r="I15" s="41">
        <v>26486678</v>
      </c>
      <c r="J15" s="19">
        <v>0.04</v>
      </c>
      <c r="K15" s="39">
        <v>87</v>
      </c>
      <c r="L15" s="38" t="s">
        <v>7</v>
      </c>
      <c r="M15" s="38" t="s">
        <v>7</v>
      </c>
      <c r="N15" s="14"/>
      <c r="P15" s="18"/>
    </row>
    <row r="16" spans="2:16" s="4" customFormat="1" ht="18.75" customHeight="1">
      <c r="B16" s="12"/>
      <c r="C16" s="87" t="s">
        <v>10</v>
      </c>
      <c r="D16" s="19">
        <f>SUM(F16,H16,J16,L16)</f>
        <v>595.32</v>
      </c>
      <c r="E16" s="41">
        <f t="shared" si="1"/>
        <v>3089903</v>
      </c>
      <c r="F16" s="38">
        <v>37.5</v>
      </c>
      <c r="G16" s="39">
        <v>148995</v>
      </c>
      <c r="H16" s="19">
        <v>557.82</v>
      </c>
      <c r="I16" s="41">
        <v>2940908</v>
      </c>
      <c r="J16" s="38" t="s">
        <v>7</v>
      </c>
      <c r="K16" s="38" t="s">
        <v>7</v>
      </c>
      <c r="L16" s="38" t="s">
        <v>7</v>
      </c>
      <c r="M16" s="38" t="s">
        <v>7</v>
      </c>
      <c r="N16" s="14"/>
      <c r="P16" s="18"/>
    </row>
    <row r="17" spans="2:16" s="4" customFormat="1" ht="18.75" customHeight="1">
      <c r="B17" s="12"/>
      <c r="C17" s="87" t="s">
        <v>38</v>
      </c>
      <c r="D17" s="19" t="s">
        <v>7</v>
      </c>
      <c r="E17" s="19" t="s">
        <v>7</v>
      </c>
      <c r="F17" s="38" t="s">
        <v>7</v>
      </c>
      <c r="G17" s="38" t="s">
        <v>7</v>
      </c>
      <c r="H17" s="19" t="s">
        <v>7</v>
      </c>
      <c r="I17" s="19" t="s">
        <v>7</v>
      </c>
      <c r="J17" s="38" t="s">
        <v>7</v>
      </c>
      <c r="K17" s="38" t="s">
        <v>7</v>
      </c>
      <c r="L17" s="38" t="s">
        <v>7</v>
      </c>
      <c r="M17" s="38" t="s">
        <v>7</v>
      </c>
      <c r="N17" s="14"/>
      <c r="P17" s="18"/>
    </row>
    <row r="18" spans="2:16" s="4" customFormat="1" ht="18.75" customHeight="1">
      <c r="B18" s="12"/>
      <c r="C18" s="87" t="s">
        <v>22</v>
      </c>
      <c r="D18" s="19">
        <f aca="true" t="shared" si="2" ref="D18:D25">SUM(F18,H18,J18,L18)</f>
        <v>187.33</v>
      </c>
      <c r="E18" s="41">
        <f t="shared" si="1"/>
        <v>915212</v>
      </c>
      <c r="F18" s="38" t="s">
        <v>7</v>
      </c>
      <c r="G18" s="38" t="s">
        <v>7</v>
      </c>
      <c r="H18" s="19" t="s">
        <v>7</v>
      </c>
      <c r="I18" s="19" t="s">
        <v>7</v>
      </c>
      <c r="J18" s="19">
        <v>187.33</v>
      </c>
      <c r="K18" s="39">
        <v>915212</v>
      </c>
      <c r="L18" s="38" t="s">
        <v>7</v>
      </c>
      <c r="M18" s="38" t="s">
        <v>7</v>
      </c>
      <c r="N18" s="14"/>
      <c r="P18" s="18"/>
    </row>
    <row r="19" spans="2:16" s="4" customFormat="1" ht="18.75" customHeight="1">
      <c r="B19" s="12"/>
      <c r="C19" s="87" t="s">
        <v>37</v>
      </c>
      <c r="D19" s="19">
        <f t="shared" si="2"/>
        <v>739.5200000000001</v>
      </c>
      <c r="E19" s="41">
        <f t="shared" si="1"/>
        <v>3977351</v>
      </c>
      <c r="F19" s="38">
        <v>121.48</v>
      </c>
      <c r="G19" s="39">
        <v>468779</v>
      </c>
      <c r="H19" s="19">
        <v>617.95</v>
      </c>
      <c r="I19" s="41">
        <v>3508295</v>
      </c>
      <c r="J19" s="19">
        <v>0.09</v>
      </c>
      <c r="K19" s="39">
        <v>277</v>
      </c>
      <c r="L19" s="38" t="s">
        <v>7</v>
      </c>
      <c r="M19" s="38" t="s">
        <v>7</v>
      </c>
      <c r="N19" s="14"/>
      <c r="P19" s="18"/>
    </row>
    <row r="20" spans="2:16" s="4" customFormat="1" ht="18.75" customHeight="1">
      <c r="B20" s="12"/>
      <c r="C20" s="87" t="s">
        <v>23</v>
      </c>
      <c r="D20" s="19">
        <f t="shared" si="2"/>
        <v>66.91</v>
      </c>
      <c r="E20" s="41">
        <f t="shared" si="1"/>
        <v>213126</v>
      </c>
      <c r="F20" s="38" t="s">
        <v>7</v>
      </c>
      <c r="G20" s="38" t="s">
        <v>7</v>
      </c>
      <c r="H20" s="19" t="s">
        <v>7</v>
      </c>
      <c r="I20" s="19" t="s">
        <v>7</v>
      </c>
      <c r="J20" s="19">
        <v>66.91</v>
      </c>
      <c r="K20" s="39">
        <v>213126</v>
      </c>
      <c r="L20" s="38" t="s">
        <v>7</v>
      </c>
      <c r="M20" s="38" t="s">
        <v>7</v>
      </c>
      <c r="N20" s="14"/>
      <c r="P20" s="18"/>
    </row>
    <row r="21" spans="2:16" s="4" customFormat="1" ht="18.75" customHeight="1">
      <c r="B21" s="12"/>
      <c r="C21" s="87" t="s">
        <v>24</v>
      </c>
      <c r="D21" s="19">
        <f t="shared" si="2"/>
        <v>41.2</v>
      </c>
      <c r="E21" s="41">
        <f t="shared" si="1"/>
        <v>109510</v>
      </c>
      <c r="F21" s="38">
        <v>41.2</v>
      </c>
      <c r="G21" s="39">
        <v>109510</v>
      </c>
      <c r="H21" s="19" t="s">
        <v>7</v>
      </c>
      <c r="I21" s="19" t="s">
        <v>7</v>
      </c>
      <c r="J21" s="19" t="s">
        <v>7</v>
      </c>
      <c r="K21" s="38" t="s">
        <v>7</v>
      </c>
      <c r="L21" s="38" t="s">
        <v>7</v>
      </c>
      <c r="M21" s="38" t="s">
        <v>7</v>
      </c>
      <c r="N21" s="14"/>
      <c r="P21" s="18"/>
    </row>
    <row r="22" spans="2:16" s="4" customFormat="1" ht="18.75" customHeight="1">
      <c r="B22" s="12"/>
      <c r="C22" s="87" t="s">
        <v>25</v>
      </c>
      <c r="D22" s="19">
        <f t="shared" si="2"/>
        <v>108.5</v>
      </c>
      <c r="E22" s="41">
        <f t="shared" si="1"/>
        <v>681656</v>
      </c>
      <c r="F22" s="38" t="s">
        <v>7</v>
      </c>
      <c r="G22" s="38" t="s">
        <v>7</v>
      </c>
      <c r="H22" s="19">
        <v>108.5</v>
      </c>
      <c r="I22" s="41">
        <v>681656</v>
      </c>
      <c r="J22" s="19" t="s">
        <v>7</v>
      </c>
      <c r="K22" s="38" t="s">
        <v>7</v>
      </c>
      <c r="L22" s="38" t="s">
        <v>7</v>
      </c>
      <c r="M22" s="38" t="s">
        <v>7</v>
      </c>
      <c r="N22" s="14"/>
      <c r="O22" s="42"/>
      <c r="P22" s="18"/>
    </row>
    <row r="23" spans="2:16" s="4" customFormat="1" ht="18.75" customHeight="1">
      <c r="B23" s="12"/>
      <c r="C23" s="87" t="s">
        <v>26</v>
      </c>
      <c r="D23" s="19">
        <f t="shared" si="2"/>
        <v>54.3</v>
      </c>
      <c r="E23" s="41">
        <f t="shared" si="1"/>
        <v>284118</v>
      </c>
      <c r="F23" s="38" t="s">
        <v>7</v>
      </c>
      <c r="G23" s="38" t="s">
        <v>7</v>
      </c>
      <c r="H23" s="19" t="s">
        <v>7</v>
      </c>
      <c r="I23" s="19" t="s">
        <v>7</v>
      </c>
      <c r="J23" s="19">
        <v>54.3</v>
      </c>
      <c r="K23" s="39">
        <v>284118</v>
      </c>
      <c r="L23" s="38" t="s">
        <v>7</v>
      </c>
      <c r="M23" s="38" t="s">
        <v>7</v>
      </c>
      <c r="N23" s="14"/>
      <c r="P23" s="18"/>
    </row>
    <row r="24" spans="2:16" s="4" customFormat="1" ht="18.75" customHeight="1">
      <c r="B24" s="12"/>
      <c r="C24" s="87" t="s">
        <v>27</v>
      </c>
      <c r="D24" s="19">
        <f t="shared" si="2"/>
        <v>0</v>
      </c>
      <c r="E24" s="41">
        <f t="shared" si="1"/>
        <v>0</v>
      </c>
      <c r="F24" s="38" t="s">
        <v>7</v>
      </c>
      <c r="G24" s="39" t="s">
        <v>7</v>
      </c>
      <c r="H24" s="19" t="s">
        <v>7</v>
      </c>
      <c r="I24" s="41" t="s">
        <v>7</v>
      </c>
      <c r="J24" s="19" t="s">
        <v>7</v>
      </c>
      <c r="K24" s="38" t="s">
        <v>7</v>
      </c>
      <c r="L24" s="38" t="s">
        <v>7</v>
      </c>
      <c r="M24" s="38" t="s">
        <v>7</v>
      </c>
      <c r="N24" s="14"/>
      <c r="P24" s="18"/>
    </row>
    <row r="25" spans="2:16" s="4" customFormat="1" ht="18.75" customHeight="1">
      <c r="B25" s="12"/>
      <c r="C25" s="88" t="s">
        <v>2</v>
      </c>
      <c r="D25" s="19">
        <f t="shared" si="2"/>
        <v>496.54</v>
      </c>
      <c r="E25" s="41">
        <f t="shared" si="1"/>
        <v>2471433</v>
      </c>
      <c r="F25" s="38">
        <f>433.11+1.12+7.16</f>
        <v>441.39000000000004</v>
      </c>
      <c r="G25" s="39">
        <f>2129417+6003+54287</f>
        <v>2189707</v>
      </c>
      <c r="H25" s="19">
        <v>55.15</v>
      </c>
      <c r="I25" s="41">
        <v>281726</v>
      </c>
      <c r="J25" s="38" t="s">
        <v>7</v>
      </c>
      <c r="K25" s="38" t="s">
        <v>7</v>
      </c>
      <c r="L25" s="38" t="s">
        <v>7</v>
      </c>
      <c r="M25" s="38" t="s">
        <v>7</v>
      </c>
      <c r="N25" s="14"/>
      <c r="P25" s="18"/>
    </row>
    <row r="26" spans="2:14" s="4" customFormat="1" ht="18.75" customHeight="1">
      <c r="B26" s="12"/>
      <c r="C26" s="21"/>
      <c r="D26" s="43"/>
      <c r="E26" s="44"/>
      <c r="F26" s="43"/>
      <c r="G26" s="44"/>
      <c r="H26" s="43"/>
      <c r="I26" s="44"/>
      <c r="J26" s="43"/>
      <c r="K26" s="44"/>
      <c r="L26" s="43"/>
      <c r="M26" s="43"/>
      <c r="N26" s="14"/>
    </row>
    <row r="27" spans="2:14" s="4" customFormat="1" ht="18.75" customHeight="1">
      <c r="B27" s="16"/>
      <c r="C27" s="86" t="s">
        <v>11</v>
      </c>
      <c r="D27" s="84">
        <f aca="true" t="shared" si="3" ref="D27:M27">SUM(D29:D34)</f>
        <v>11610.02</v>
      </c>
      <c r="E27" s="85">
        <f t="shared" si="3"/>
        <v>53707780</v>
      </c>
      <c r="F27" s="84">
        <f t="shared" si="3"/>
        <v>9797.939999999999</v>
      </c>
      <c r="G27" s="85">
        <f t="shared" si="3"/>
        <v>42269535</v>
      </c>
      <c r="H27" s="84">
        <f t="shared" si="3"/>
        <v>1449.08</v>
      </c>
      <c r="I27" s="85">
        <f t="shared" si="3"/>
        <v>8859189</v>
      </c>
      <c r="J27" s="84">
        <f t="shared" si="3"/>
        <v>301.12</v>
      </c>
      <c r="K27" s="85">
        <f t="shared" si="3"/>
        <v>2228553</v>
      </c>
      <c r="L27" s="84">
        <f t="shared" si="3"/>
        <v>61.879999999999995</v>
      </c>
      <c r="M27" s="85">
        <f t="shared" si="3"/>
        <v>350503</v>
      </c>
      <c r="N27" s="11"/>
    </row>
    <row r="28" spans="2:14" s="4" customFormat="1" ht="18.75" customHeight="1">
      <c r="B28" s="12"/>
      <c r="C28" s="13"/>
      <c r="D28" s="36"/>
      <c r="E28" s="37"/>
      <c r="F28" s="36"/>
      <c r="G28" s="37"/>
      <c r="H28" s="36"/>
      <c r="I28" s="37"/>
      <c r="J28" s="36"/>
      <c r="K28" s="37"/>
      <c r="L28" s="36"/>
      <c r="M28" s="36"/>
      <c r="N28" s="14"/>
    </row>
    <row r="29" spans="2:14" s="4" customFormat="1" ht="18.75" customHeight="1">
      <c r="B29" s="12"/>
      <c r="C29" s="87" t="s">
        <v>12</v>
      </c>
      <c r="D29" s="19">
        <f aca="true" t="shared" si="4" ref="D29:E34">SUM(F29,H29,J29,L29)</f>
        <v>0</v>
      </c>
      <c r="E29" s="41">
        <f t="shared" si="4"/>
        <v>0</v>
      </c>
      <c r="F29" s="38" t="s">
        <v>7</v>
      </c>
      <c r="G29" s="39" t="s">
        <v>7</v>
      </c>
      <c r="H29" s="39" t="s">
        <v>7</v>
      </c>
      <c r="I29" s="39" t="s">
        <v>7</v>
      </c>
      <c r="J29" s="39" t="s">
        <v>7</v>
      </c>
      <c r="K29" s="39" t="s">
        <v>7</v>
      </c>
      <c r="L29" s="39" t="s">
        <v>7</v>
      </c>
      <c r="M29" s="39" t="s">
        <v>7</v>
      </c>
      <c r="N29" s="14"/>
    </row>
    <row r="30" spans="2:14" s="4" customFormat="1" ht="18.75" customHeight="1">
      <c r="B30" s="12"/>
      <c r="C30" s="87" t="s">
        <v>13</v>
      </c>
      <c r="D30" s="19">
        <f t="shared" si="4"/>
        <v>263.15</v>
      </c>
      <c r="E30" s="41">
        <f t="shared" si="4"/>
        <v>2028948</v>
      </c>
      <c r="F30" s="39" t="s">
        <v>7</v>
      </c>
      <c r="G30" s="39" t="s">
        <v>7</v>
      </c>
      <c r="H30" s="19">
        <v>0.02</v>
      </c>
      <c r="I30" s="41">
        <v>28</v>
      </c>
      <c r="J30" s="19">
        <v>263.12</v>
      </c>
      <c r="K30" s="39">
        <v>2028905</v>
      </c>
      <c r="L30" s="38">
        <v>0.01</v>
      </c>
      <c r="M30" s="39">
        <v>15</v>
      </c>
      <c r="N30" s="14"/>
    </row>
    <row r="31" spans="2:14" s="4" customFormat="1" ht="18.75" customHeight="1">
      <c r="B31" s="12"/>
      <c r="C31" s="87" t="s">
        <v>28</v>
      </c>
      <c r="D31" s="19">
        <f t="shared" si="4"/>
        <v>0.04</v>
      </c>
      <c r="E31" s="41">
        <f t="shared" si="4"/>
        <v>2</v>
      </c>
      <c r="F31" s="38" t="s">
        <v>7</v>
      </c>
      <c r="G31" s="39" t="s">
        <v>7</v>
      </c>
      <c r="H31" s="19">
        <v>0.04</v>
      </c>
      <c r="I31" s="41">
        <v>2</v>
      </c>
      <c r="J31" s="19" t="s">
        <v>7</v>
      </c>
      <c r="K31" s="39" t="s">
        <v>7</v>
      </c>
      <c r="L31" s="38" t="s">
        <v>7</v>
      </c>
      <c r="M31" s="39" t="s">
        <v>7</v>
      </c>
      <c r="N31" s="14"/>
    </row>
    <row r="32" spans="2:14" s="4" customFormat="1" ht="18.75" customHeight="1">
      <c r="B32" s="12"/>
      <c r="C32" s="87" t="s">
        <v>14</v>
      </c>
      <c r="D32" s="19">
        <f t="shared" si="4"/>
        <v>81.33</v>
      </c>
      <c r="E32" s="41">
        <f t="shared" si="4"/>
        <v>245586</v>
      </c>
      <c r="F32" s="38">
        <v>81.33</v>
      </c>
      <c r="G32" s="39">
        <v>245586</v>
      </c>
      <c r="H32" s="41" t="s">
        <v>7</v>
      </c>
      <c r="I32" s="41" t="s">
        <v>7</v>
      </c>
      <c r="J32" s="41" t="s">
        <v>7</v>
      </c>
      <c r="K32" s="39" t="s">
        <v>7</v>
      </c>
      <c r="L32" s="39" t="s">
        <v>7</v>
      </c>
      <c r="M32" s="39" t="s">
        <v>7</v>
      </c>
      <c r="N32" s="14"/>
    </row>
    <row r="33" spans="2:14" s="4" customFormat="1" ht="18.75" customHeight="1">
      <c r="B33" s="12"/>
      <c r="C33" s="87" t="s">
        <v>15</v>
      </c>
      <c r="D33" s="19">
        <f t="shared" si="4"/>
        <v>11210.28</v>
      </c>
      <c r="E33" s="41">
        <f t="shared" si="4"/>
        <v>51135896</v>
      </c>
      <c r="F33" s="38">
        <v>9673.4</v>
      </c>
      <c r="G33" s="39">
        <v>41792811</v>
      </c>
      <c r="H33" s="19">
        <v>1437.06</v>
      </c>
      <c r="I33" s="41">
        <v>8793308</v>
      </c>
      <c r="J33" s="19">
        <v>37.95</v>
      </c>
      <c r="K33" s="39">
        <v>199289</v>
      </c>
      <c r="L33" s="38">
        <v>61.87</v>
      </c>
      <c r="M33" s="39">
        <v>350488</v>
      </c>
      <c r="N33" s="14"/>
    </row>
    <row r="34" spans="2:14" s="4" customFormat="1" ht="18.75" customHeight="1">
      <c r="B34" s="12"/>
      <c r="C34" s="87" t="s">
        <v>2</v>
      </c>
      <c r="D34" s="38">
        <f t="shared" si="4"/>
        <v>55.21999999999999</v>
      </c>
      <c r="E34" s="39">
        <f t="shared" si="4"/>
        <v>297348</v>
      </c>
      <c r="F34" s="38">
        <f>14.11+9.69+19.41</f>
        <v>43.209999999999994</v>
      </c>
      <c r="G34" s="39">
        <f>50129+71132+109879-2</f>
        <v>231138</v>
      </c>
      <c r="H34" s="19">
        <f>1.1+8.27+2.32+0.27</f>
        <v>11.959999999999999</v>
      </c>
      <c r="I34" s="41">
        <f>5139+47682+11280+1750</f>
        <v>65851</v>
      </c>
      <c r="J34" s="19">
        <f>0.02+0.03</f>
        <v>0.05</v>
      </c>
      <c r="K34" s="41">
        <f>65+294</f>
        <v>359</v>
      </c>
      <c r="L34" s="39" t="s">
        <v>7</v>
      </c>
      <c r="M34" s="39" t="s">
        <v>7</v>
      </c>
      <c r="N34" s="14"/>
    </row>
    <row r="35" spans="2:14" s="4" customFormat="1" ht="18.75" customHeight="1">
      <c r="B35" s="12"/>
      <c r="C35" s="40"/>
      <c r="D35" s="38"/>
      <c r="E35" s="39"/>
      <c r="F35" s="38"/>
      <c r="G35" s="39"/>
      <c r="H35" s="38"/>
      <c r="I35" s="39"/>
      <c r="J35" s="38"/>
      <c r="K35" s="39"/>
      <c r="L35" s="38"/>
      <c r="M35" s="38"/>
      <c r="N35" s="14"/>
    </row>
    <row r="36" spans="2:14" s="4" customFormat="1" ht="18.75" customHeight="1">
      <c r="B36" s="16"/>
      <c r="C36" s="86" t="s">
        <v>41</v>
      </c>
      <c r="D36" s="84">
        <f aca="true" t="shared" si="5" ref="D36:M36">SUM(D38:D40)</f>
        <v>311.6</v>
      </c>
      <c r="E36" s="85">
        <f t="shared" si="5"/>
        <v>1689773.9</v>
      </c>
      <c r="F36" s="84">
        <f t="shared" si="5"/>
        <v>0</v>
      </c>
      <c r="G36" s="85">
        <f t="shared" si="5"/>
        <v>0</v>
      </c>
      <c r="H36" s="84">
        <f t="shared" si="5"/>
        <v>309.6</v>
      </c>
      <c r="I36" s="85">
        <f t="shared" si="5"/>
        <v>1669157.9</v>
      </c>
      <c r="J36" s="84">
        <f t="shared" si="5"/>
        <v>2</v>
      </c>
      <c r="K36" s="85">
        <f t="shared" si="5"/>
        <v>20616</v>
      </c>
      <c r="L36" s="84">
        <f t="shared" si="5"/>
        <v>0</v>
      </c>
      <c r="M36" s="84">
        <f t="shared" si="5"/>
        <v>0</v>
      </c>
      <c r="N36" s="11"/>
    </row>
    <row r="37" spans="2:14" s="20" customFormat="1" ht="18.75" customHeight="1">
      <c r="B37" s="45"/>
      <c r="C37" s="46"/>
      <c r="D37" s="22"/>
      <c r="E37" s="47"/>
      <c r="F37" s="22"/>
      <c r="G37" s="47"/>
      <c r="H37" s="22"/>
      <c r="I37" s="47"/>
      <c r="J37" s="22"/>
      <c r="K37" s="47"/>
      <c r="L37" s="22"/>
      <c r="M37" s="22"/>
      <c r="N37" s="48"/>
    </row>
    <row r="38" spans="2:14" s="4" customFormat="1" ht="18.75" customHeight="1">
      <c r="B38" s="12"/>
      <c r="C38" s="87" t="s">
        <v>29</v>
      </c>
      <c r="D38" s="19">
        <f aca="true" t="shared" si="6" ref="D38:E40">SUM(F38,H38,J38,L38)</f>
        <v>218.13</v>
      </c>
      <c r="E38" s="41">
        <f t="shared" si="6"/>
        <v>1129815</v>
      </c>
      <c r="F38" s="38" t="s">
        <v>7</v>
      </c>
      <c r="G38" s="39" t="s">
        <v>7</v>
      </c>
      <c r="H38" s="19">
        <v>218.13</v>
      </c>
      <c r="I38" s="41">
        <v>1129815</v>
      </c>
      <c r="J38" s="38" t="s">
        <v>7</v>
      </c>
      <c r="K38" s="39" t="s">
        <v>7</v>
      </c>
      <c r="L38" s="38" t="s">
        <v>7</v>
      </c>
      <c r="M38" s="38" t="s">
        <v>7</v>
      </c>
      <c r="N38" s="14"/>
    </row>
    <row r="39" spans="2:14" s="4" customFormat="1" ht="18.75" customHeight="1">
      <c r="B39" s="12"/>
      <c r="C39" s="87" t="s">
        <v>42</v>
      </c>
      <c r="D39" s="19">
        <f t="shared" si="6"/>
        <v>0</v>
      </c>
      <c r="E39" s="41">
        <f t="shared" si="6"/>
        <v>0</v>
      </c>
      <c r="F39" s="38" t="s">
        <v>7</v>
      </c>
      <c r="G39" s="39" t="s">
        <v>7</v>
      </c>
      <c r="H39" s="38" t="s">
        <v>7</v>
      </c>
      <c r="I39" s="39" t="s">
        <v>7</v>
      </c>
      <c r="J39" s="38" t="s">
        <v>7</v>
      </c>
      <c r="K39" s="39" t="s">
        <v>7</v>
      </c>
      <c r="L39" s="38" t="s">
        <v>7</v>
      </c>
      <c r="M39" s="38" t="s">
        <v>7</v>
      </c>
      <c r="N39" s="14"/>
    </row>
    <row r="40" spans="2:14" s="4" customFormat="1" ht="18.75" customHeight="1">
      <c r="B40" s="12"/>
      <c r="C40" s="87" t="s">
        <v>2</v>
      </c>
      <c r="D40" s="38">
        <f t="shared" si="6"/>
        <v>93.47</v>
      </c>
      <c r="E40" s="41">
        <f t="shared" si="6"/>
        <v>559958.9</v>
      </c>
      <c r="F40" s="38" t="s">
        <v>7</v>
      </c>
      <c r="G40" s="39" t="s">
        <v>7</v>
      </c>
      <c r="H40" s="19">
        <f>77.22+14.24+0.01</f>
        <v>91.47</v>
      </c>
      <c r="I40" s="41">
        <f>463978+75360+4.9</f>
        <v>539342.9</v>
      </c>
      <c r="J40" s="39">
        <v>2</v>
      </c>
      <c r="K40" s="39">
        <v>20616</v>
      </c>
      <c r="L40" s="39" t="s">
        <v>7</v>
      </c>
      <c r="M40" s="39" t="s">
        <v>7</v>
      </c>
      <c r="N40" s="14"/>
    </row>
    <row r="41" spans="2:256" s="4" customFormat="1" ht="15">
      <c r="B41" s="23"/>
      <c r="C41" s="21"/>
      <c r="D41" s="49"/>
      <c r="E41" s="50"/>
      <c r="F41" s="49"/>
      <c r="G41" s="50"/>
      <c r="H41" s="49"/>
      <c r="I41" s="50"/>
      <c r="J41" s="49"/>
      <c r="K41" s="50"/>
      <c r="L41" s="49"/>
      <c r="M41" s="49"/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2:14" s="1" customFormat="1" ht="3.75" customHeight="1">
      <c r="B42" s="51"/>
      <c r="C42" s="52"/>
      <c r="D42" s="53"/>
      <c r="E42" s="54"/>
      <c r="F42" s="53"/>
      <c r="G42" s="54"/>
      <c r="H42" s="53"/>
      <c r="I42" s="54"/>
      <c r="J42" s="53"/>
      <c r="K42" s="54"/>
      <c r="L42" s="53"/>
      <c r="M42" s="53"/>
      <c r="N42" s="55"/>
    </row>
    <row r="43" spans="2:14" s="28" customFormat="1" ht="10.5" customHeight="1">
      <c r="B43" s="51" t="s">
        <v>30</v>
      </c>
      <c r="C43" s="56"/>
      <c r="D43" s="57"/>
      <c r="E43" s="58"/>
      <c r="F43" s="57"/>
      <c r="G43" s="58"/>
      <c r="H43" s="57"/>
      <c r="I43" s="58"/>
      <c r="J43" s="57"/>
      <c r="K43" s="58"/>
      <c r="L43" s="57"/>
      <c r="M43" s="57"/>
      <c r="N43" s="27"/>
    </row>
    <row r="44" spans="2:13" s="26" customFormat="1" ht="14.25" customHeight="1">
      <c r="B44" s="26" t="s">
        <v>31</v>
      </c>
      <c r="C44" s="59"/>
      <c r="D44" s="60"/>
      <c r="E44" s="61"/>
      <c r="F44" s="60"/>
      <c r="G44" s="61"/>
      <c r="H44" s="60"/>
      <c r="I44" s="61"/>
      <c r="J44" s="60"/>
      <c r="K44" s="61"/>
      <c r="L44" s="60"/>
      <c r="M44" s="60"/>
    </row>
    <row r="45" spans="4:13" s="62" customFormat="1" ht="15">
      <c r="D45" s="63"/>
      <c r="E45" s="64"/>
      <c r="F45" s="63"/>
      <c r="G45" s="64"/>
      <c r="H45" s="63"/>
      <c r="I45" s="64"/>
      <c r="J45" s="63"/>
      <c r="K45" s="64"/>
      <c r="L45" s="63"/>
      <c r="M45" s="63"/>
    </row>
    <row r="46" spans="4:13" s="62" customFormat="1" ht="15">
      <c r="D46" s="63"/>
      <c r="E46" s="64"/>
      <c r="F46" s="63"/>
      <c r="G46" s="64"/>
      <c r="H46" s="63"/>
      <c r="I46" s="64"/>
      <c r="J46" s="63"/>
      <c r="K46" s="64"/>
      <c r="L46" s="63"/>
      <c r="M46" s="63"/>
    </row>
    <row r="47" spans="3:13" s="62" customFormat="1" ht="15">
      <c r="C47" s="65"/>
      <c r="D47" s="66"/>
      <c r="E47" s="67"/>
      <c r="F47" s="68"/>
      <c r="G47" s="69"/>
      <c r="H47" s="68"/>
      <c r="I47" s="69" t="s">
        <v>32</v>
      </c>
      <c r="J47" s="68">
        <f>+D10</f>
        <v>10337.820000000002</v>
      </c>
      <c r="K47" s="70">
        <f>ROUND(J47/J$50*100,2)</f>
        <v>46.44</v>
      </c>
      <c r="L47" s="68"/>
      <c r="M47" s="63"/>
    </row>
    <row r="48" spans="3:13" s="62" customFormat="1" ht="15">
      <c r="C48" s="71" t="s">
        <v>33</v>
      </c>
      <c r="D48" s="66">
        <f>+J8</f>
        <v>786.71</v>
      </c>
      <c r="E48" s="66">
        <f>ROUND(D48/D$52*100,2)</f>
        <v>3.53</v>
      </c>
      <c r="F48" s="72">
        <f>+D48/D52*100</f>
        <v>3.534275794898704</v>
      </c>
      <c r="G48" s="69"/>
      <c r="H48" s="68"/>
      <c r="I48" s="69" t="s">
        <v>40</v>
      </c>
      <c r="J48" s="68">
        <f>+D27</f>
        <v>11610.02</v>
      </c>
      <c r="K48" s="70">
        <f>ROUND(J48/J$50*100,2)</f>
        <v>52.16</v>
      </c>
      <c r="L48" s="68"/>
      <c r="M48" s="63"/>
    </row>
    <row r="49" spans="3:13" s="62" customFormat="1" ht="15">
      <c r="C49" s="71" t="s">
        <v>34</v>
      </c>
      <c r="D49" s="66">
        <f>+H8</f>
        <v>8040.91</v>
      </c>
      <c r="E49" s="66">
        <v>24.17</v>
      </c>
      <c r="F49" s="72">
        <f>+D49/D52*100</f>
        <v>36.12359520275443</v>
      </c>
      <c r="G49" s="69"/>
      <c r="H49" s="68"/>
      <c r="I49" s="69" t="s">
        <v>39</v>
      </c>
      <c r="J49" s="68">
        <f>+D36</f>
        <v>311.6</v>
      </c>
      <c r="K49" s="70">
        <f>ROUND(J49/J$50*100,2)</f>
        <v>1.4</v>
      </c>
      <c r="L49" s="68"/>
      <c r="M49" s="63"/>
    </row>
    <row r="50" spans="3:13" s="62" customFormat="1" ht="15">
      <c r="C50" s="71" t="s">
        <v>35</v>
      </c>
      <c r="D50" s="73">
        <f>+F8</f>
        <v>13369.939999999999</v>
      </c>
      <c r="E50" s="66">
        <f>ROUND(D50/D$52*100,2)</f>
        <v>60.06</v>
      </c>
      <c r="F50" s="72">
        <f>+D50/D52*100</f>
        <v>60.064134587393035</v>
      </c>
      <c r="G50" s="69"/>
      <c r="H50" s="68"/>
      <c r="I50" s="69"/>
      <c r="J50" s="68">
        <f>SUM(J47:J49)</f>
        <v>22259.440000000002</v>
      </c>
      <c r="K50" s="69"/>
      <c r="L50" s="68"/>
      <c r="M50" s="63"/>
    </row>
    <row r="51" spans="3:13" s="62" customFormat="1" ht="15">
      <c r="C51" s="74" t="s">
        <v>36</v>
      </c>
      <c r="D51" s="73">
        <f>+L8</f>
        <v>61.879999999999995</v>
      </c>
      <c r="E51" s="66">
        <f>ROUND(D51/D$52*100,2)</f>
        <v>0.28</v>
      </c>
      <c r="F51" s="72">
        <f>+D51/D52*100</f>
        <v>0.2779944149538353</v>
      </c>
      <c r="G51" s="69"/>
      <c r="H51" s="68"/>
      <c r="I51" s="69"/>
      <c r="J51" s="68"/>
      <c r="K51" s="69"/>
      <c r="L51" s="68"/>
      <c r="M51" s="63"/>
    </row>
    <row r="52" spans="3:13" s="62" customFormat="1" ht="15">
      <c r="C52" s="75"/>
      <c r="D52" s="68">
        <f>SUM(D48:D51)</f>
        <v>22259.44</v>
      </c>
      <c r="E52" s="69"/>
      <c r="F52" s="68"/>
      <c r="G52" s="69"/>
      <c r="H52" s="68"/>
      <c r="I52" s="69"/>
      <c r="J52" s="68"/>
      <c r="K52" s="69"/>
      <c r="L52" s="63"/>
      <c r="M52" s="63"/>
    </row>
    <row r="53" spans="3:13" s="62" customFormat="1" ht="15">
      <c r="C53" s="75"/>
      <c r="D53" s="68"/>
      <c r="E53" s="69"/>
      <c r="F53" s="68"/>
      <c r="G53" s="69"/>
      <c r="H53" s="68"/>
      <c r="I53" s="69"/>
      <c r="J53" s="68"/>
      <c r="K53" s="69"/>
      <c r="L53" s="63"/>
      <c r="M53" s="63"/>
    </row>
    <row r="54" spans="4:13" s="62" customFormat="1" ht="15">
      <c r="D54" s="63"/>
      <c r="E54" s="64"/>
      <c r="F54" s="63"/>
      <c r="G54" s="64"/>
      <c r="H54" s="63"/>
      <c r="I54" s="64"/>
      <c r="J54" s="63"/>
      <c r="K54" s="64"/>
      <c r="L54" s="63"/>
      <c r="M54" s="63"/>
    </row>
    <row r="55" spans="4:13" s="62" customFormat="1" ht="15">
      <c r="D55" s="63"/>
      <c r="E55" s="64"/>
      <c r="F55" s="63"/>
      <c r="G55" s="64"/>
      <c r="H55" s="63"/>
      <c r="I55" s="64"/>
      <c r="J55" s="63"/>
      <c r="K55" s="64"/>
      <c r="L55" s="63"/>
      <c r="M55" s="63"/>
    </row>
    <row r="56" spans="4:13" s="62" customFormat="1" ht="15">
      <c r="D56" s="63"/>
      <c r="E56" s="64"/>
      <c r="F56" s="63"/>
      <c r="G56" s="64"/>
      <c r="H56" s="63"/>
      <c r="I56" s="64"/>
      <c r="J56" s="63"/>
      <c r="K56" s="64"/>
      <c r="L56" s="63"/>
      <c r="M56" s="63"/>
    </row>
    <row r="57" spans="4:13" s="62" customFormat="1" ht="15">
      <c r="D57" s="63"/>
      <c r="E57" s="64"/>
      <c r="F57" s="63"/>
      <c r="G57" s="64"/>
      <c r="H57" s="63"/>
      <c r="I57" s="64"/>
      <c r="J57" s="63"/>
      <c r="K57" s="64"/>
      <c r="L57" s="63"/>
      <c r="M57" s="63"/>
    </row>
    <row r="58" spans="4:13" s="62" customFormat="1" ht="15">
      <c r="D58" s="63"/>
      <c r="E58" s="64"/>
      <c r="F58" s="63"/>
      <c r="G58" s="64"/>
      <c r="H58" s="63"/>
      <c r="I58" s="64"/>
      <c r="J58" s="63"/>
      <c r="K58" s="64"/>
      <c r="L58" s="63"/>
      <c r="M58" s="63"/>
    </row>
    <row r="59" spans="4:13" s="62" customFormat="1" ht="15">
      <c r="D59" s="63"/>
      <c r="E59" s="64"/>
      <c r="F59" s="63"/>
      <c r="G59" s="64"/>
      <c r="H59" s="63"/>
      <c r="I59" s="64"/>
      <c r="J59" s="63"/>
      <c r="K59" s="64"/>
      <c r="L59" s="63"/>
      <c r="M59" s="63"/>
    </row>
    <row r="60" spans="4:13" s="62" customFormat="1" ht="15">
      <c r="D60" s="63"/>
      <c r="E60" s="64"/>
      <c r="F60" s="63"/>
      <c r="G60" s="64"/>
      <c r="H60" s="63"/>
      <c r="I60" s="64"/>
      <c r="J60" s="63"/>
      <c r="K60" s="64"/>
      <c r="L60" s="63"/>
      <c r="M60" s="63"/>
    </row>
    <row r="61" spans="4:13" s="62" customFormat="1" ht="15">
      <c r="D61" s="63"/>
      <c r="E61" s="64"/>
      <c r="F61" s="63"/>
      <c r="G61" s="64"/>
      <c r="H61" s="63"/>
      <c r="I61" s="64"/>
      <c r="J61" s="63"/>
      <c r="K61" s="64"/>
      <c r="L61" s="63"/>
      <c r="M61" s="63"/>
    </row>
    <row r="62" spans="4:13" s="62" customFormat="1" ht="15">
      <c r="D62" s="63"/>
      <c r="E62" s="64"/>
      <c r="F62" s="63"/>
      <c r="G62" s="64"/>
      <c r="H62" s="63"/>
      <c r="I62" s="64"/>
      <c r="J62" s="63"/>
      <c r="K62" s="64"/>
      <c r="L62" s="63"/>
      <c r="M62" s="63"/>
    </row>
    <row r="63" spans="4:13" s="62" customFormat="1" ht="15">
      <c r="D63" s="63"/>
      <c r="E63" s="64"/>
      <c r="F63" s="63"/>
      <c r="G63" s="64"/>
      <c r="H63" s="63"/>
      <c r="I63" s="64"/>
      <c r="J63" s="63"/>
      <c r="K63" s="64"/>
      <c r="L63" s="63"/>
      <c r="M63" s="63"/>
    </row>
    <row r="64" spans="4:13" s="62" customFormat="1" ht="15">
      <c r="D64" s="63"/>
      <c r="E64" s="64"/>
      <c r="F64" s="63"/>
      <c r="G64" s="64"/>
      <c r="H64" s="63"/>
      <c r="I64" s="64"/>
      <c r="J64" s="63"/>
      <c r="K64" s="64"/>
      <c r="L64" s="63"/>
      <c r="M64" s="63"/>
    </row>
    <row r="65" spans="4:13" s="62" customFormat="1" ht="15">
      <c r="D65" s="63"/>
      <c r="E65" s="64"/>
      <c r="F65" s="63"/>
      <c r="G65" s="64"/>
      <c r="H65" s="63"/>
      <c r="I65" s="64"/>
      <c r="J65" s="63"/>
      <c r="K65" s="64"/>
      <c r="L65" s="63"/>
      <c r="M65" s="63"/>
    </row>
    <row r="66" spans="4:13" s="62" customFormat="1" ht="15">
      <c r="D66" s="63"/>
      <c r="E66" s="64"/>
      <c r="F66" s="63"/>
      <c r="G66" s="64"/>
      <c r="H66" s="63"/>
      <c r="I66" s="64"/>
      <c r="J66" s="63"/>
      <c r="K66" s="64"/>
      <c r="L66" s="63"/>
      <c r="M66" s="63"/>
    </row>
    <row r="67" spans="4:13" s="62" customFormat="1" ht="15">
      <c r="D67" s="63"/>
      <c r="E67" s="64"/>
      <c r="F67" s="63"/>
      <c r="G67" s="64"/>
      <c r="H67" s="63"/>
      <c r="I67" s="64"/>
      <c r="J67" s="63"/>
      <c r="K67" s="64"/>
      <c r="L67" s="63"/>
      <c r="M67" s="63"/>
    </row>
    <row r="68" spans="4:13" s="62" customFormat="1" ht="15">
      <c r="D68" s="63"/>
      <c r="E68" s="64"/>
      <c r="F68" s="63"/>
      <c r="G68" s="64"/>
      <c r="H68" s="63"/>
      <c r="I68" s="64"/>
      <c r="J68" s="63"/>
      <c r="K68" s="64"/>
      <c r="L68" s="63"/>
      <c r="M68" s="63"/>
    </row>
    <row r="69" spans="4:13" s="62" customFormat="1" ht="15">
      <c r="D69" s="63"/>
      <c r="E69" s="64"/>
      <c r="F69" s="63"/>
      <c r="G69" s="64"/>
      <c r="H69" s="63"/>
      <c r="I69" s="64"/>
      <c r="J69" s="63"/>
      <c r="K69" s="64"/>
      <c r="L69" s="63"/>
      <c r="M69" s="63"/>
    </row>
    <row r="70" spans="4:13" s="62" customFormat="1" ht="15">
      <c r="D70" s="63"/>
      <c r="E70" s="64"/>
      <c r="F70" s="63"/>
      <c r="G70" s="64"/>
      <c r="H70" s="63"/>
      <c r="I70" s="64"/>
      <c r="J70" s="63"/>
      <c r="K70" s="64"/>
      <c r="L70" s="63"/>
      <c r="M70" s="63"/>
    </row>
    <row r="71" spans="4:13" s="62" customFormat="1" ht="15">
      <c r="D71" s="63"/>
      <c r="E71" s="64"/>
      <c r="F71" s="63"/>
      <c r="G71" s="64"/>
      <c r="H71" s="63"/>
      <c r="I71" s="64"/>
      <c r="J71" s="63"/>
      <c r="K71" s="64"/>
      <c r="L71" s="63"/>
      <c r="M71" s="63"/>
    </row>
    <row r="72" spans="4:13" s="62" customFormat="1" ht="15">
      <c r="D72" s="63"/>
      <c r="E72" s="64"/>
      <c r="F72" s="63"/>
      <c r="G72" s="64"/>
      <c r="H72" s="63"/>
      <c r="I72" s="64"/>
      <c r="J72" s="63"/>
      <c r="K72" s="64"/>
      <c r="L72" s="63"/>
      <c r="M72" s="63"/>
    </row>
    <row r="73" spans="4:13" s="62" customFormat="1" ht="15">
      <c r="D73" s="63"/>
      <c r="E73" s="64"/>
      <c r="F73" s="63"/>
      <c r="G73" s="64"/>
      <c r="H73" s="63"/>
      <c r="I73" s="64"/>
      <c r="J73" s="63"/>
      <c r="K73" s="64"/>
      <c r="L73" s="63"/>
      <c r="M73" s="63"/>
    </row>
    <row r="74" spans="4:13" s="62" customFormat="1" ht="15">
      <c r="D74" s="63"/>
      <c r="E74" s="64"/>
      <c r="F74" s="63"/>
      <c r="G74" s="64"/>
      <c r="H74" s="63"/>
      <c r="I74" s="64"/>
      <c r="J74" s="63"/>
      <c r="K74" s="64"/>
      <c r="L74" s="63"/>
      <c r="M74" s="63"/>
    </row>
    <row r="75" spans="4:13" s="62" customFormat="1" ht="15">
      <c r="D75" s="63"/>
      <c r="E75" s="64"/>
      <c r="F75" s="63"/>
      <c r="G75" s="64"/>
      <c r="H75" s="63"/>
      <c r="I75" s="64"/>
      <c r="J75" s="63"/>
      <c r="K75" s="64"/>
      <c r="L75" s="63"/>
      <c r="M75" s="63"/>
    </row>
    <row r="76" spans="4:13" s="62" customFormat="1" ht="15">
      <c r="D76" s="63"/>
      <c r="E76" s="64"/>
      <c r="F76" s="63"/>
      <c r="G76" s="64"/>
      <c r="H76" s="63"/>
      <c r="I76" s="64"/>
      <c r="J76" s="63"/>
      <c r="K76" s="64"/>
      <c r="L76" s="63"/>
      <c r="M76" s="63"/>
    </row>
    <row r="77" spans="4:13" s="62" customFormat="1" ht="15">
      <c r="D77" s="63"/>
      <c r="E77" s="64"/>
      <c r="F77" s="63"/>
      <c r="G77" s="64"/>
      <c r="H77" s="63"/>
      <c r="I77" s="64"/>
      <c r="J77" s="63"/>
      <c r="K77" s="64"/>
      <c r="L77" s="63"/>
      <c r="M77" s="63"/>
    </row>
    <row r="78" spans="4:13" s="62" customFormat="1" ht="15">
      <c r="D78" s="63"/>
      <c r="E78" s="64"/>
      <c r="F78" s="63"/>
      <c r="G78" s="64"/>
      <c r="H78" s="63"/>
      <c r="I78" s="64"/>
      <c r="J78" s="63"/>
      <c r="K78" s="64"/>
      <c r="L78" s="63"/>
      <c r="M78" s="63"/>
    </row>
    <row r="79" spans="4:13" s="62" customFormat="1" ht="15">
      <c r="D79" s="63"/>
      <c r="E79" s="64"/>
      <c r="F79" s="63"/>
      <c r="G79" s="64"/>
      <c r="H79" s="63"/>
      <c r="I79" s="64"/>
      <c r="J79" s="63"/>
      <c r="K79" s="64"/>
      <c r="L79" s="63"/>
      <c r="M79" s="63"/>
    </row>
    <row r="80" spans="4:13" s="62" customFormat="1" ht="15">
      <c r="D80" s="63"/>
      <c r="E80" s="64"/>
      <c r="F80" s="63"/>
      <c r="G80" s="64"/>
      <c r="H80" s="63"/>
      <c r="I80" s="64"/>
      <c r="J80" s="63"/>
      <c r="K80" s="64"/>
      <c r="L80" s="63"/>
      <c r="M80" s="63"/>
    </row>
    <row r="81" spans="4:13" s="62" customFormat="1" ht="15">
      <c r="D81" s="63"/>
      <c r="E81" s="64"/>
      <c r="F81" s="63"/>
      <c r="G81" s="64"/>
      <c r="H81" s="63"/>
      <c r="I81" s="64"/>
      <c r="J81" s="63"/>
      <c r="K81" s="64"/>
      <c r="L81" s="63"/>
      <c r="M81" s="63"/>
    </row>
    <row r="82" spans="4:13" s="62" customFormat="1" ht="15">
      <c r="D82" s="63"/>
      <c r="E82" s="64"/>
      <c r="F82" s="63"/>
      <c r="G82" s="64"/>
      <c r="H82" s="63"/>
      <c r="I82" s="64"/>
      <c r="J82" s="63"/>
      <c r="K82" s="64"/>
      <c r="L82" s="63"/>
      <c r="M82" s="63"/>
    </row>
    <row r="83" spans="4:13" s="62" customFormat="1" ht="15">
      <c r="D83" s="63"/>
      <c r="E83" s="64"/>
      <c r="F83" s="63"/>
      <c r="G83" s="64"/>
      <c r="H83" s="63"/>
      <c r="I83" s="64"/>
      <c r="J83" s="63"/>
      <c r="K83" s="64"/>
      <c r="L83" s="63"/>
      <c r="M83" s="63"/>
    </row>
    <row r="84" spans="4:13" s="62" customFormat="1" ht="15">
      <c r="D84" s="63"/>
      <c r="E84" s="64"/>
      <c r="F84" s="63"/>
      <c r="G84" s="64"/>
      <c r="H84" s="63"/>
      <c r="I84" s="64"/>
      <c r="J84" s="63"/>
      <c r="K84" s="64"/>
      <c r="L84" s="63"/>
      <c r="M84" s="63"/>
    </row>
    <row r="85" spans="4:13" s="62" customFormat="1" ht="15">
      <c r="D85" s="63"/>
      <c r="E85" s="64"/>
      <c r="F85" s="63"/>
      <c r="G85" s="64"/>
      <c r="H85" s="63"/>
      <c r="I85" s="64"/>
      <c r="J85" s="63"/>
      <c r="K85" s="64"/>
      <c r="L85" s="63"/>
      <c r="M85" s="63"/>
    </row>
    <row r="86" spans="4:13" s="62" customFormat="1" ht="15">
      <c r="D86" s="63"/>
      <c r="E86" s="64"/>
      <c r="F86" s="63"/>
      <c r="G86" s="64"/>
      <c r="H86" s="63"/>
      <c r="I86" s="64"/>
      <c r="J86" s="63"/>
      <c r="K86" s="64"/>
      <c r="L86" s="63"/>
      <c r="M86" s="63"/>
    </row>
    <row r="87" spans="4:13" s="62" customFormat="1" ht="15">
      <c r="D87" s="63"/>
      <c r="E87" s="64"/>
      <c r="F87" s="63"/>
      <c r="G87" s="64"/>
      <c r="H87" s="63"/>
      <c r="I87" s="64"/>
      <c r="J87" s="63"/>
      <c r="K87" s="64"/>
      <c r="L87" s="63"/>
      <c r="M87" s="63"/>
    </row>
    <row r="88" spans="4:13" s="62" customFormat="1" ht="15">
      <c r="D88" s="63"/>
      <c r="E88" s="64"/>
      <c r="F88" s="63"/>
      <c r="G88" s="64"/>
      <c r="H88" s="63"/>
      <c r="I88" s="64"/>
      <c r="J88" s="63"/>
      <c r="K88" s="64"/>
      <c r="L88" s="63"/>
      <c r="M88" s="63"/>
    </row>
    <row r="89" spans="4:13" s="62" customFormat="1" ht="15">
      <c r="D89" s="63"/>
      <c r="E89" s="64"/>
      <c r="F89" s="63"/>
      <c r="G89" s="64"/>
      <c r="H89" s="63"/>
      <c r="I89" s="64"/>
      <c r="J89" s="63"/>
      <c r="K89" s="64"/>
      <c r="L89" s="63"/>
      <c r="M89" s="63"/>
    </row>
    <row r="90" spans="4:13" s="62" customFormat="1" ht="15">
      <c r="D90" s="63"/>
      <c r="E90" s="64"/>
      <c r="F90" s="63"/>
      <c r="G90" s="64"/>
      <c r="H90" s="63"/>
      <c r="I90" s="64"/>
      <c r="J90" s="63"/>
      <c r="K90" s="64"/>
      <c r="L90" s="63"/>
      <c r="M90" s="63"/>
    </row>
    <row r="91" spans="4:13" s="62" customFormat="1" ht="15">
      <c r="D91" s="63"/>
      <c r="E91" s="64"/>
      <c r="F91" s="63"/>
      <c r="G91" s="64"/>
      <c r="H91" s="63"/>
      <c r="I91" s="64"/>
      <c r="J91" s="63"/>
      <c r="K91" s="64"/>
      <c r="L91" s="63"/>
      <c r="M91" s="63"/>
    </row>
    <row r="92" spans="4:13" s="62" customFormat="1" ht="15">
      <c r="D92" s="63"/>
      <c r="E92" s="64"/>
      <c r="F92" s="63"/>
      <c r="G92" s="64"/>
      <c r="H92" s="63"/>
      <c r="I92" s="64"/>
      <c r="J92" s="63"/>
      <c r="K92" s="64"/>
      <c r="L92" s="63"/>
      <c r="M92" s="63"/>
    </row>
    <row r="93" spans="4:13" s="62" customFormat="1" ht="15">
      <c r="D93" s="63"/>
      <c r="E93" s="64"/>
      <c r="F93" s="63"/>
      <c r="G93" s="64"/>
      <c r="H93" s="63"/>
      <c r="I93" s="64"/>
      <c r="J93" s="63"/>
      <c r="K93" s="64"/>
      <c r="L93" s="63"/>
      <c r="M93" s="63"/>
    </row>
    <row r="94" spans="4:13" s="62" customFormat="1" ht="15">
      <c r="D94" s="63"/>
      <c r="E94" s="64"/>
      <c r="F94" s="63"/>
      <c r="G94" s="64"/>
      <c r="H94" s="63"/>
      <c r="I94" s="64"/>
      <c r="J94" s="63"/>
      <c r="K94" s="64"/>
      <c r="L94" s="63"/>
      <c r="M94" s="63"/>
    </row>
    <row r="95" spans="4:13" s="62" customFormat="1" ht="15">
      <c r="D95" s="63"/>
      <c r="E95" s="64"/>
      <c r="F95" s="63"/>
      <c r="G95" s="64"/>
      <c r="H95" s="63"/>
      <c r="I95" s="64"/>
      <c r="J95" s="63"/>
      <c r="K95" s="64"/>
      <c r="L95" s="63"/>
      <c r="M95" s="63"/>
    </row>
    <row r="96" spans="4:13" s="62" customFormat="1" ht="15">
      <c r="D96" s="63"/>
      <c r="E96" s="64"/>
      <c r="F96" s="63"/>
      <c r="G96" s="64"/>
      <c r="H96" s="63"/>
      <c r="I96" s="64"/>
      <c r="J96" s="63"/>
      <c r="K96" s="64"/>
      <c r="L96" s="63"/>
      <c r="M96" s="63"/>
    </row>
    <row r="97" spans="4:13" s="62" customFormat="1" ht="15">
      <c r="D97" s="63"/>
      <c r="E97" s="64"/>
      <c r="F97" s="63"/>
      <c r="G97" s="64"/>
      <c r="H97" s="63"/>
      <c r="I97" s="64"/>
      <c r="J97" s="63"/>
      <c r="K97" s="64"/>
      <c r="L97" s="63"/>
      <c r="M97" s="63"/>
    </row>
    <row r="98" spans="4:13" s="62" customFormat="1" ht="15">
      <c r="D98" s="63"/>
      <c r="E98" s="64"/>
      <c r="F98" s="63"/>
      <c r="G98" s="64"/>
      <c r="H98" s="63"/>
      <c r="I98" s="64"/>
      <c r="J98" s="63"/>
      <c r="K98" s="64"/>
      <c r="L98" s="63"/>
      <c r="M98" s="63"/>
    </row>
    <row r="99" spans="4:13" s="62" customFormat="1" ht="15">
      <c r="D99" s="63"/>
      <c r="E99" s="64"/>
      <c r="F99" s="63"/>
      <c r="G99" s="64"/>
      <c r="H99" s="63"/>
      <c r="I99" s="64"/>
      <c r="J99" s="63"/>
      <c r="K99" s="64"/>
      <c r="L99" s="63"/>
      <c r="M99" s="63"/>
    </row>
    <row r="100" spans="4:13" s="62" customFormat="1" ht="15">
      <c r="D100" s="63"/>
      <c r="E100" s="64"/>
      <c r="F100" s="63"/>
      <c r="G100" s="64"/>
      <c r="H100" s="63"/>
      <c r="I100" s="64"/>
      <c r="J100" s="63"/>
      <c r="K100" s="64"/>
      <c r="L100" s="63"/>
      <c r="M100" s="63"/>
    </row>
    <row r="101" spans="4:13" s="62" customFormat="1" ht="15">
      <c r="D101" s="63"/>
      <c r="E101" s="64"/>
      <c r="F101" s="63"/>
      <c r="G101" s="64"/>
      <c r="H101" s="63"/>
      <c r="I101" s="64"/>
      <c r="J101" s="63"/>
      <c r="K101" s="64"/>
      <c r="L101" s="63"/>
      <c r="M101" s="63"/>
    </row>
    <row r="102" spans="4:13" s="62" customFormat="1" ht="15">
      <c r="D102" s="63"/>
      <c r="E102" s="64"/>
      <c r="F102" s="63"/>
      <c r="G102" s="64"/>
      <c r="H102" s="63"/>
      <c r="I102" s="64"/>
      <c r="J102" s="63"/>
      <c r="K102" s="64"/>
      <c r="L102" s="63"/>
      <c r="M102" s="63"/>
    </row>
    <row r="103" spans="4:13" s="62" customFormat="1" ht="15">
      <c r="D103" s="63"/>
      <c r="E103" s="64"/>
      <c r="F103" s="63"/>
      <c r="G103" s="64"/>
      <c r="H103" s="63"/>
      <c r="I103" s="64"/>
      <c r="J103" s="63"/>
      <c r="K103" s="64"/>
      <c r="L103" s="63"/>
      <c r="M103" s="63"/>
    </row>
    <row r="104" spans="4:13" s="62" customFormat="1" ht="15">
      <c r="D104" s="63"/>
      <c r="E104" s="64"/>
      <c r="F104" s="63"/>
      <c r="G104" s="64"/>
      <c r="H104" s="63"/>
      <c r="I104" s="64"/>
      <c r="J104" s="63"/>
      <c r="K104" s="64"/>
      <c r="L104" s="63"/>
      <c r="M104" s="63"/>
    </row>
    <row r="105" spans="4:13" s="62" customFormat="1" ht="15">
      <c r="D105" s="63"/>
      <c r="E105" s="64"/>
      <c r="F105" s="63"/>
      <c r="G105" s="64"/>
      <c r="H105" s="63"/>
      <c r="I105" s="64"/>
      <c r="J105" s="63"/>
      <c r="K105" s="64"/>
      <c r="L105" s="63"/>
      <c r="M105" s="63"/>
    </row>
    <row r="106" spans="4:13" s="62" customFormat="1" ht="15">
      <c r="D106" s="63"/>
      <c r="E106" s="64"/>
      <c r="F106" s="63"/>
      <c r="G106" s="64"/>
      <c r="H106" s="63"/>
      <c r="I106" s="64"/>
      <c r="J106" s="63"/>
      <c r="K106" s="64"/>
      <c r="L106" s="63"/>
      <c r="M106" s="63"/>
    </row>
    <row r="107" spans="4:13" s="62" customFormat="1" ht="15">
      <c r="D107" s="63"/>
      <c r="E107" s="64"/>
      <c r="F107" s="63"/>
      <c r="G107" s="64"/>
      <c r="H107" s="63"/>
      <c r="I107" s="64"/>
      <c r="J107" s="63"/>
      <c r="K107" s="64"/>
      <c r="L107" s="63"/>
      <c r="M107" s="63"/>
    </row>
    <row r="108" spans="4:13" s="62" customFormat="1" ht="15">
      <c r="D108" s="63"/>
      <c r="E108" s="64"/>
      <c r="F108" s="63"/>
      <c r="G108" s="64"/>
      <c r="H108" s="63"/>
      <c r="I108" s="64"/>
      <c r="J108" s="63"/>
      <c r="K108" s="64"/>
      <c r="L108" s="63"/>
      <c r="M108" s="63"/>
    </row>
    <row r="109" spans="4:13" s="62" customFormat="1" ht="15">
      <c r="D109" s="63"/>
      <c r="E109" s="64"/>
      <c r="F109" s="63"/>
      <c r="G109" s="64"/>
      <c r="H109" s="63"/>
      <c r="I109" s="64"/>
      <c r="J109" s="63"/>
      <c r="K109" s="64"/>
      <c r="L109" s="63"/>
      <c r="M109" s="63"/>
    </row>
    <row r="110" spans="4:13" s="62" customFormat="1" ht="15">
      <c r="D110" s="63"/>
      <c r="E110" s="64"/>
      <c r="F110" s="63"/>
      <c r="G110" s="64"/>
      <c r="H110" s="63"/>
      <c r="I110" s="64"/>
      <c r="J110" s="63"/>
      <c r="K110" s="64"/>
      <c r="L110" s="63"/>
      <c r="M110" s="63"/>
    </row>
    <row r="111" spans="4:13" s="62" customFormat="1" ht="15">
      <c r="D111" s="63"/>
      <c r="E111" s="64"/>
      <c r="F111" s="63"/>
      <c r="G111" s="64"/>
      <c r="H111" s="63"/>
      <c r="I111" s="64"/>
      <c r="J111" s="63"/>
      <c r="K111" s="64"/>
      <c r="L111" s="63"/>
      <c r="M111" s="63"/>
    </row>
    <row r="112" spans="4:13" s="62" customFormat="1" ht="15">
      <c r="D112" s="63"/>
      <c r="E112" s="64"/>
      <c r="F112" s="63"/>
      <c r="G112" s="64"/>
      <c r="H112" s="63"/>
      <c r="I112" s="64"/>
      <c r="J112" s="63"/>
      <c r="K112" s="64"/>
      <c r="L112" s="63"/>
      <c r="M112" s="63"/>
    </row>
    <row r="113" spans="4:13" s="62" customFormat="1" ht="15">
      <c r="D113" s="63"/>
      <c r="E113" s="64"/>
      <c r="F113" s="63"/>
      <c r="G113" s="64"/>
      <c r="H113" s="63"/>
      <c r="I113" s="64"/>
      <c r="J113" s="63"/>
      <c r="K113" s="64"/>
      <c r="L113" s="63"/>
      <c r="M113" s="63"/>
    </row>
    <row r="114" spans="4:13" s="62" customFormat="1" ht="15">
      <c r="D114" s="63"/>
      <c r="E114" s="64"/>
      <c r="F114" s="63"/>
      <c r="G114" s="64"/>
      <c r="H114" s="63"/>
      <c r="I114" s="64"/>
      <c r="J114" s="63"/>
      <c r="K114" s="64"/>
      <c r="L114" s="63"/>
      <c r="M114" s="63"/>
    </row>
    <row r="115" spans="4:13" s="62" customFormat="1" ht="15">
      <c r="D115" s="63"/>
      <c r="E115" s="64"/>
      <c r="F115" s="63"/>
      <c r="G115" s="64"/>
      <c r="H115" s="63"/>
      <c r="I115" s="64"/>
      <c r="J115" s="63"/>
      <c r="K115" s="64"/>
      <c r="L115" s="63"/>
      <c r="M115" s="63"/>
    </row>
    <row r="116" spans="4:13" s="62" customFormat="1" ht="15">
      <c r="D116" s="63"/>
      <c r="E116" s="64"/>
      <c r="F116" s="63"/>
      <c r="G116" s="64"/>
      <c r="H116" s="63"/>
      <c r="I116" s="64"/>
      <c r="J116" s="63"/>
      <c r="K116" s="64"/>
      <c r="L116" s="63"/>
      <c r="M116" s="63"/>
    </row>
    <row r="117" spans="4:13" s="62" customFormat="1" ht="15">
      <c r="D117" s="63"/>
      <c r="E117" s="64"/>
      <c r="F117" s="63"/>
      <c r="G117" s="64"/>
      <c r="H117" s="63"/>
      <c r="I117" s="64"/>
      <c r="J117" s="63"/>
      <c r="K117" s="64"/>
      <c r="L117" s="63"/>
      <c r="M117" s="63"/>
    </row>
    <row r="118" spans="4:13" s="62" customFormat="1" ht="15">
      <c r="D118" s="63"/>
      <c r="E118" s="64"/>
      <c r="F118" s="63"/>
      <c r="G118" s="64"/>
      <c r="H118" s="63"/>
      <c r="I118" s="64"/>
      <c r="J118" s="63"/>
      <c r="K118" s="64"/>
      <c r="L118" s="63"/>
      <c r="M118" s="63"/>
    </row>
    <row r="119" spans="4:13" s="62" customFormat="1" ht="15">
      <c r="D119" s="63"/>
      <c r="E119" s="64"/>
      <c r="F119" s="63"/>
      <c r="G119" s="64"/>
      <c r="H119" s="63"/>
      <c r="I119" s="64"/>
      <c r="J119" s="63"/>
      <c r="K119" s="64"/>
      <c r="L119" s="63"/>
      <c r="M119" s="63"/>
    </row>
    <row r="120" spans="4:13" s="62" customFormat="1" ht="15">
      <c r="D120" s="63"/>
      <c r="E120" s="64"/>
      <c r="F120" s="63"/>
      <c r="G120" s="64"/>
      <c r="H120" s="63"/>
      <c r="I120" s="64"/>
      <c r="J120" s="63"/>
      <c r="K120" s="64"/>
      <c r="L120" s="63"/>
      <c r="M120" s="63"/>
    </row>
    <row r="121" spans="4:13" s="62" customFormat="1" ht="15">
      <c r="D121" s="63"/>
      <c r="E121" s="64"/>
      <c r="F121" s="63"/>
      <c r="G121" s="64"/>
      <c r="H121" s="63"/>
      <c r="I121" s="64"/>
      <c r="J121" s="63"/>
      <c r="K121" s="64"/>
      <c r="L121" s="63"/>
      <c r="M121" s="63"/>
    </row>
    <row r="122" spans="4:13" s="62" customFormat="1" ht="15">
      <c r="D122" s="63"/>
      <c r="E122" s="64"/>
      <c r="F122" s="63"/>
      <c r="G122" s="64"/>
      <c r="H122" s="63"/>
      <c r="I122" s="64"/>
      <c r="J122" s="63"/>
      <c r="K122" s="64"/>
      <c r="L122" s="63"/>
      <c r="M122" s="63"/>
    </row>
    <row r="123" spans="4:13" s="62" customFormat="1" ht="15">
      <c r="D123" s="63"/>
      <c r="E123" s="64"/>
      <c r="F123" s="63"/>
      <c r="G123" s="64"/>
      <c r="H123" s="63"/>
      <c r="I123" s="64"/>
      <c r="J123" s="63"/>
      <c r="K123" s="64"/>
      <c r="L123" s="63"/>
      <c r="M123" s="63"/>
    </row>
    <row r="124" spans="4:13" s="62" customFormat="1" ht="15">
      <c r="D124" s="63"/>
      <c r="E124" s="64"/>
      <c r="F124" s="63"/>
      <c r="G124" s="64"/>
      <c r="H124" s="63"/>
      <c r="I124" s="64"/>
      <c r="J124" s="63"/>
      <c r="K124" s="64"/>
      <c r="L124" s="63"/>
      <c r="M124" s="63"/>
    </row>
    <row r="125" spans="4:13" s="62" customFormat="1" ht="15">
      <c r="D125" s="63"/>
      <c r="E125" s="64"/>
      <c r="F125" s="63"/>
      <c r="G125" s="64"/>
      <c r="H125" s="63"/>
      <c r="I125" s="64"/>
      <c r="J125" s="63"/>
      <c r="K125" s="64"/>
      <c r="L125" s="63"/>
      <c r="M125" s="63"/>
    </row>
    <row r="126" spans="4:13" s="62" customFormat="1" ht="15">
      <c r="D126" s="63"/>
      <c r="E126" s="64"/>
      <c r="F126" s="63"/>
      <c r="G126" s="64"/>
      <c r="H126" s="63"/>
      <c r="I126" s="64"/>
      <c r="J126" s="63"/>
      <c r="K126" s="64"/>
      <c r="L126" s="63"/>
      <c r="M126" s="63"/>
    </row>
    <row r="127" spans="4:13" s="62" customFormat="1" ht="15">
      <c r="D127" s="63"/>
      <c r="E127" s="64"/>
      <c r="F127" s="63"/>
      <c r="G127" s="64"/>
      <c r="H127" s="63"/>
      <c r="I127" s="64"/>
      <c r="J127" s="63"/>
      <c r="K127" s="64"/>
      <c r="L127" s="63"/>
      <c r="M127" s="63"/>
    </row>
    <row r="128" spans="4:13" s="62" customFormat="1" ht="15">
      <c r="D128" s="63"/>
      <c r="E128" s="64"/>
      <c r="F128" s="63"/>
      <c r="G128" s="64"/>
      <c r="H128" s="63"/>
      <c r="I128" s="64"/>
      <c r="J128" s="63"/>
      <c r="K128" s="64"/>
      <c r="L128" s="63"/>
      <c r="M128" s="63"/>
    </row>
    <row r="129" spans="4:13" s="62" customFormat="1" ht="15">
      <c r="D129" s="63"/>
      <c r="E129" s="64"/>
      <c r="F129" s="63"/>
      <c r="G129" s="64"/>
      <c r="H129" s="63"/>
      <c r="I129" s="64"/>
      <c r="J129" s="63"/>
      <c r="K129" s="64"/>
      <c r="L129" s="63"/>
      <c r="M129" s="63"/>
    </row>
    <row r="130" spans="4:13" s="62" customFormat="1" ht="15">
      <c r="D130" s="63"/>
      <c r="E130" s="64"/>
      <c r="F130" s="63"/>
      <c r="G130" s="64"/>
      <c r="H130" s="63"/>
      <c r="I130" s="64"/>
      <c r="J130" s="63"/>
      <c r="K130" s="64"/>
      <c r="L130" s="63"/>
      <c r="M130" s="63"/>
    </row>
    <row r="131" spans="4:13" s="62" customFormat="1" ht="15">
      <c r="D131" s="63"/>
      <c r="E131" s="64"/>
      <c r="F131" s="63"/>
      <c r="G131" s="64"/>
      <c r="H131" s="63"/>
      <c r="I131" s="64"/>
      <c r="J131" s="63"/>
      <c r="K131" s="64"/>
      <c r="L131" s="63"/>
      <c r="M131" s="63"/>
    </row>
    <row r="132" spans="4:13" s="62" customFormat="1" ht="15">
      <c r="D132" s="63"/>
      <c r="E132" s="64"/>
      <c r="F132" s="63"/>
      <c r="G132" s="64"/>
      <c r="H132" s="63"/>
      <c r="I132" s="64"/>
      <c r="J132" s="63"/>
      <c r="K132" s="64"/>
      <c r="L132" s="63"/>
      <c r="M132" s="63"/>
    </row>
    <row r="133" spans="4:13" s="62" customFormat="1" ht="15">
      <c r="D133" s="63"/>
      <c r="E133" s="64"/>
      <c r="F133" s="63"/>
      <c r="G133" s="64"/>
      <c r="H133" s="63"/>
      <c r="I133" s="64"/>
      <c r="J133" s="63"/>
      <c r="K133" s="64"/>
      <c r="L133" s="63"/>
      <c r="M133" s="63"/>
    </row>
    <row r="134" spans="4:13" s="62" customFormat="1" ht="15">
      <c r="D134" s="63"/>
      <c r="E134" s="64"/>
      <c r="F134" s="63"/>
      <c r="G134" s="64"/>
      <c r="H134" s="63"/>
      <c r="I134" s="64"/>
      <c r="J134" s="63"/>
      <c r="K134" s="64"/>
      <c r="L134" s="63"/>
      <c r="M134" s="63"/>
    </row>
    <row r="135" spans="4:13" s="62" customFormat="1" ht="15">
      <c r="D135" s="63"/>
      <c r="E135" s="64"/>
      <c r="F135" s="63"/>
      <c r="G135" s="64"/>
      <c r="H135" s="63"/>
      <c r="I135" s="64"/>
      <c r="J135" s="63"/>
      <c r="K135" s="64"/>
      <c r="L135" s="63"/>
      <c r="M135" s="63"/>
    </row>
    <row r="136" spans="4:13" s="62" customFormat="1" ht="15">
      <c r="D136" s="63"/>
      <c r="E136" s="64"/>
      <c r="F136" s="63"/>
      <c r="G136" s="64"/>
      <c r="H136" s="63"/>
      <c r="I136" s="64"/>
      <c r="J136" s="63"/>
      <c r="K136" s="64"/>
      <c r="L136" s="63"/>
      <c r="M136" s="63"/>
    </row>
    <row r="137" spans="4:13" s="62" customFormat="1" ht="15">
      <c r="D137" s="63"/>
      <c r="E137" s="64"/>
      <c r="F137" s="63"/>
      <c r="G137" s="64"/>
      <c r="H137" s="63"/>
      <c r="I137" s="64"/>
      <c r="J137" s="63"/>
      <c r="K137" s="64"/>
      <c r="L137" s="63"/>
      <c r="M137" s="63"/>
    </row>
    <row r="138" spans="4:13" s="62" customFormat="1" ht="15">
      <c r="D138" s="63"/>
      <c r="E138" s="64"/>
      <c r="F138" s="63"/>
      <c r="G138" s="64"/>
      <c r="H138" s="63"/>
      <c r="I138" s="64"/>
      <c r="J138" s="63"/>
      <c r="K138" s="64"/>
      <c r="L138" s="63"/>
      <c r="M138" s="63"/>
    </row>
    <row r="139" spans="4:13" s="62" customFormat="1" ht="15">
      <c r="D139" s="63"/>
      <c r="E139" s="64"/>
      <c r="F139" s="63"/>
      <c r="G139" s="64"/>
      <c r="H139" s="63"/>
      <c r="I139" s="64"/>
      <c r="J139" s="63"/>
      <c r="K139" s="64"/>
      <c r="L139" s="63"/>
      <c r="M139" s="63"/>
    </row>
    <row r="140" spans="4:13" s="62" customFormat="1" ht="15">
      <c r="D140" s="63"/>
      <c r="E140" s="64"/>
      <c r="F140" s="63"/>
      <c r="G140" s="64"/>
      <c r="H140" s="63"/>
      <c r="I140" s="64"/>
      <c r="J140" s="63"/>
      <c r="K140" s="64"/>
      <c r="L140" s="63"/>
      <c r="M140" s="63"/>
    </row>
    <row r="141" spans="4:13" s="62" customFormat="1" ht="15">
      <c r="D141" s="63"/>
      <c r="E141" s="64"/>
      <c r="F141" s="63"/>
      <c r="G141" s="64"/>
      <c r="H141" s="63"/>
      <c r="I141" s="64"/>
      <c r="J141" s="63"/>
      <c r="K141" s="64"/>
      <c r="L141" s="63"/>
      <c r="M141" s="63"/>
    </row>
    <row r="142" spans="4:13" s="62" customFormat="1" ht="15">
      <c r="D142" s="63"/>
      <c r="E142" s="64"/>
      <c r="F142" s="63"/>
      <c r="G142" s="64"/>
      <c r="H142" s="63"/>
      <c r="I142" s="64"/>
      <c r="J142" s="63"/>
      <c r="K142" s="64"/>
      <c r="L142" s="63"/>
      <c r="M142" s="63"/>
    </row>
    <row r="143" spans="4:13" s="62" customFormat="1" ht="15">
      <c r="D143" s="63"/>
      <c r="E143" s="64"/>
      <c r="F143" s="63"/>
      <c r="G143" s="64"/>
      <c r="H143" s="63"/>
      <c r="I143" s="64"/>
      <c r="J143" s="63"/>
      <c r="K143" s="64"/>
      <c r="L143" s="63"/>
      <c r="M143" s="63"/>
    </row>
    <row r="144" spans="4:13" s="62" customFormat="1" ht="15">
      <c r="D144" s="63"/>
      <c r="E144" s="64"/>
      <c r="F144" s="63"/>
      <c r="G144" s="64"/>
      <c r="H144" s="63"/>
      <c r="I144" s="64"/>
      <c r="J144" s="63"/>
      <c r="K144" s="64"/>
      <c r="L144" s="63"/>
      <c r="M144" s="63"/>
    </row>
    <row r="145" spans="4:13" s="62" customFormat="1" ht="15">
      <c r="D145" s="63"/>
      <c r="E145" s="64"/>
      <c r="F145" s="63"/>
      <c r="G145" s="64"/>
      <c r="H145" s="63"/>
      <c r="I145" s="64"/>
      <c r="J145" s="63"/>
      <c r="K145" s="64"/>
      <c r="L145" s="63"/>
      <c r="M145" s="63"/>
    </row>
    <row r="146" spans="4:13" s="62" customFormat="1" ht="15">
      <c r="D146" s="63"/>
      <c r="E146" s="64"/>
      <c r="F146" s="63"/>
      <c r="G146" s="64"/>
      <c r="H146" s="63"/>
      <c r="I146" s="64"/>
      <c r="J146" s="63"/>
      <c r="K146" s="64"/>
      <c r="L146" s="63"/>
      <c r="M146" s="63"/>
    </row>
    <row r="147" spans="4:13" s="62" customFormat="1" ht="15">
      <c r="D147" s="63"/>
      <c r="E147" s="64"/>
      <c r="F147" s="63"/>
      <c r="G147" s="64"/>
      <c r="H147" s="63"/>
      <c r="I147" s="64"/>
      <c r="J147" s="63"/>
      <c r="K147" s="64"/>
      <c r="L147" s="63"/>
      <c r="M147" s="63"/>
    </row>
    <row r="148" spans="4:13" s="62" customFormat="1" ht="15">
      <c r="D148" s="63"/>
      <c r="E148" s="64"/>
      <c r="F148" s="63"/>
      <c r="G148" s="64"/>
      <c r="H148" s="63"/>
      <c r="I148" s="64"/>
      <c r="J148" s="63"/>
      <c r="K148" s="64"/>
      <c r="L148" s="63"/>
      <c r="M148" s="63"/>
    </row>
    <row r="149" spans="4:13" s="62" customFormat="1" ht="15">
      <c r="D149" s="63"/>
      <c r="E149" s="64"/>
      <c r="F149" s="63"/>
      <c r="G149" s="64"/>
      <c r="H149" s="63"/>
      <c r="I149" s="64"/>
      <c r="J149" s="63"/>
      <c r="K149" s="64"/>
      <c r="L149" s="63"/>
      <c r="M149" s="63"/>
    </row>
    <row r="150" spans="4:13" s="62" customFormat="1" ht="15">
      <c r="D150" s="63"/>
      <c r="E150" s="64"/>
      <c r="F150" s="63"/>
      <c r="G150" s="64"/>
      <c r="H150" s="63"/>
      <c r="I150" s="64"/>
      <c r="J150" s="63"/>
      <c r="K150" s="64"/>
      <c r="L150" s="63"/>
      <c r="M150" s="63"/>
    </row>
    <row r="151" spans="4:13" s="62" customFormat="1" ht="15">
      <c r="D151" s="63"/>
      <c r="E151" s="64"/>
      <c r="F151" s="63"/>
      <c r="G151" s="64"/>
      <c r="H151" s="63"/>
      <c r="I151" s="64"/>
      <c r="J151" s="63"/>
      <c r="K151" s="64"/>
      <c r="L151" s="63"/>
      <c r="M151" s="63"/>
    </row>
    <row r="152" spans="4:13" s="62" customFormat="1" ht="15">
      <c r="D152" s="63"/>
      <c r="E152" s="64"/>
      <c r="F152" s="63"/>
      <c r="G152" s="64"/>
      <c r="H152" s="63"/>
      <c r="I152" s="64"/>
      <c r="J152" s="63"/>
      <c r="K152" s="64"/>
      <c r="L152" s="63"/>
      <c r="M152" s="63"/>
    </row>
    <row r="153" spans="4:13" s="62" customFormat="1" ht="15">
      <c r="D153" s="63"/>
      <c r="E153" s="64"/>
      <c r="F153" s="63"/>
      <c r="G153" s="64"/>
      <c r="H153" s="63"/>
      <c r="I153" s="64"/>
      <c r="J153" s="63"/>
      <c r="K153" s="64"/>
      <c r="L153" s="63"/>
      <c r="M153" s="63"/>
    </row>
    <row r="154" spans="4:13" s="62" customFormat="1" ht="15">
      <c r="D154" s="63"/>
      <c r="E154" s="64"/>
      <c r="F154" s="63"/>
      <c r="G154" s="64"/>
      <c r="H154" s="63"/>
      <c r="I154" s="64"/>
      <c r="J154" s="63"/>
      <c r="K154" s="64"/>
      <c r="L154" s="63"/>
      <c r="M154" s="63"/>
    </row>
    <row r="155" spans="4:13" s="62" customFormat="1" ht="15">
      <c r="D155" s="63"/>
      <c r="E155" s="64"/>
      <c r="F155" s="63"/>
      <c r="G155" s="64"/>
      <c r="H155" s="63"/>
      <c r="I155" s="64"/>
      <c r="J155" s="63"/>
      <c r="K155" s="64"/>
      <c r="L155" s="63"/>
      <c r="M155" s="63"/>
    </row>
    <row r="156" spans="4:13" s="62" customFormat="1" ht="15">
      <c r="D156" s="63"/>
      <c r="E156" s="64"/>
      <c r="F156" s="63"/>
      <c r="G156" s="64"/>
      <c r="H156" s="63"/>
      <c r="I156" s="64"/>
      <c r="J156" s="63"/>
      <c r="K156" s="64"/>
      <c r="L156" s="63"/>
      <c r="M156" s="63"/>
    </row>
    <row r="157" spans="4:13" s="62" customFormat="1" ht="15">
      <c r="D157" s="63"/>
      <c r="E157" s="64"/>
      <c r="F157" s="63"/>
      <c r="G157" s="64"/>
      <c r="H157" s="63"/>
      <c r="I157" s="64"/>
      <c r="J157" s="63"/>
      <c r="K157" s="64"/>
      <c r="L157" s="63"/>
      <c r="M157" s="63"/>
    </row>
    <row r="158" spans="4:13" s="62" customFormat="1" ht="15">
      <c r="D158" s="63"/>
      <c r="E158" s="64"/>
      <c r="F158" s="63"/>
      <c r="G158" s="64"/>
      <c r="H158" s="63"/>
      <c r="I158" s="64"/>
      <c r="J158" s="63"/>
      <c r="K158" s="64"/>
      <c r="L158" s="63"/>
      <c r="M158" s="63"/>
    </row>
    <row r="159" spans="4:13" s="62" customFormat="1" ht="15">
      <c r="D159" s="63"/>
      <c r="E159" s="64"/>
      <c r="F159" s="63"/>
      <c r="G159" s="64"/>
      <c r="H159" s="63"/>
      <c r="I159" s="64"/>
      <c r="J159" s="63"/>
      <c r="K159" s="64"/>
      <c r="L159" s="63"/>
      <c r="M159" s="63"/>
    </row>
    <row r="160" spans="4:13" s="62" customFormat="1" ht="15">
      <c r="D160" s="63"/>
      <c r="E160" s="64"/>
      <c r="F160" s="63"/>
      <c r="G160" s="64"/>
      <c r="H160" s="63"/>
      <c r="I160" s="64"/>
      <c r="J160" s="63"/>
      <c r="K160" s="64"/>
      <c r="L160" s="63"/>
      <c r="M160" s="63"/>
    </row>
    <row r="161" spans="4:13" s="62" customFormat="1" ht="15">
      <c r="D161" s="63"/>
      <c r="E161" s="64"/>
      <c r="F161" s="63"/>
      <c r="G161" s="64"/>
      <c r="H161" s="63"/>
      <c r="I161" s="64"/>
      <c r="J161" s="63"/>
      <c r="K161" s="64"/>
      <c r="L161" s="63"/>
      <c r="M161" s="63"/>
    </row>
    <row r="162" spans="4:13" s="62" customFormat="1" ht="15">
      <c r="D162" s="63"/>
      <c r="E162" s="64"/>
      <c r="F162" s="63"/>
      <c r="G162" s="64"/>
      <c r="H162" s="63"/>
      <c r="I162" s="64"/>
      <c r="J162" s="63"/>
      <c r="K162" s="64"/>
      <c r="L162" s="63"/>
      <c r="M162" s="63"/>
    </row>
    <row r="163" spans="4:13" s="62" customFormat="1" ht="15">
      <c r="D163" s="63"/>
      <c r="E163" s="64"/>
      <c r="F163" s="63"/>
      <c r="G163" s="64"/>
      <c r="H163" s="63"/>
      <c r="I163" s="64"/>
      <c r="J163" s="63"/>
      <c r="K163" s="64"/>
      <c r="L163" s="63"/>
      <c r="M163" s="63"/>
    </row>
    <row r="164" spans="4:13" s="62" customFormat="1" ht="15">
      <c r="D164" s="63"/>
      <c r="E164" s="64"/>
      <c r="F164" s="63"/>
      <c r="G164" s="64"/>
      <c r="H164" s="63"/>
      <c r="I164" s="64"/>
      <c r="J164" s="63"/>
      <c r="K164" s="64"/>
      <c r="L164" s="63"/>
      <c r="M164" s="63"/>
    </row>
    <row r="165" spans="4:13" s="62" customFormat="1" ht="15">
      <c r="D165" s="63"/>
      <c r="E165" s="64"/>
      <c r="F165" s="63"/>
      <c r="G165" s="64"/>
      <c r="H165" s="63"/>
      <c r="I165" s="64"/>
      <c r="J165" s="63"/>
      <c r="K165" s="64"/>
      <c r="L165" s="63"/>
      <c r="M165" s="63"/>
    </row>
  </sheetData>
  <sheetProtection/>
  <mergeCells count="9">
    <mergeCell ref="B8:C8"/>
    <mergeCell ref="B2:N2"/>
    <mergeCell ref="B3:N3"/>
    <mergeCell ref="B5:C6"/>
    <mergeCell ref="D5:E5"/>
    <mergeCell ref="F5:G5"/>
    <mergeCell ref="H5:I5"/>
    <mergeCell ref="J5:K5"/>
    <mergeCell ref="L5:M5"/>
  </mergeCells>
  <printOptions horizontalCentered="1" verticalCentered="1"/>
  <pageMargins left="0" right="0" top="0" bottom="0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la Producción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lizjulca</dc:creator>
  <cp:keywords/>
  <dc:description/>
  <cp:lastModifiedBy>Preferred Customer</cp:lastModifiedBy>
  <cp:lastPrinted>2010-08-09T17:40:17Z</cp:lastPrinted>
  <dcterms:created xsi:type="dcterms:W3CDTF">2008-05-22T14:40:43Z</dcterms:created>
  <dcterms:modified xsi:type="dcterms:W3CDTF">2010-08-09T17:40:24Z</dcterms:modified>
  <cp:category/>
  <cp:version/>
  <cp:contentType/>
  <cp:contentStatus/>
</cp:coreProperties>
</file>